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8610" windowHeight="9495" firstSheet="1" activeTab="4"/>
  </bookViews>
  <sheets>
    <sheet name="教室成績" sheetId="1" r:id="rId1"/>
    <sheet name="公區成績" sheetId="2" r:id="rId2"/>
    <sheet name="班會活動" sheetId="3" r:id="rId3"/>
    <sheet name="初級輔導" sheetId="4" r:id="rId4"/>
    <sheet name="甲組" sheetId="5" r:id="rId5"/>
    <sheet name="乙組" sheetId="6" r:id="rId6"/>
    <sheet name="丙組" sheetId="7" r:id="rId7"/>
    <sheet name="未參與生活競賽型級" sheetId="8" r:id="rId8"/>
  </sheets>
  <definedNames/>
  <calcPr fullCalcOnLoad="1"/>
</workbook>
</file>

<file path=xl/sharedStrings.xml><?xml version="1.0" encoding="utf-8"?>
<sst xmlns="http://schemas.openxmlformats.org/spreadsheetml/2006/main" count="1406" uniqueCount="509">
  <si>
    <t>甲組</t>
  </si>
  <si>
    <t>競賽項目</t>
  </si>
  <si>
    <t>環境清潔65%</t>
  </si>
  <si>
    <t>不定時檢查成績5%</t>
  </si>
  <si>
    <r>
      <t>班級宣導績效</t>
    </r>
    <r>
      <rPr>
        <sz val="10"/>
        <rFont val="Times New Roman"/>
        <family val="1"/>
      </rPr>
      <t>5%</t>
    </r>
  </si>
  <si>
    <r>
      <t>生活常規表現10</t>
    </r>
    <r>
      <rPr>
        <sz val="10"/>
        <rFont val="Times New Roman"/>
        <family val="1"/>
      </rPr>
      <t>%</t>
    </r>
  </si>
  <si>
    <r>
      <t>導師時間班級活動紀錄</t>
    </r>
    <r>
      <rPr>
        <sz val="10"/>
        <rFont val="Times New Roman"/>
        <family val="1"/>
      </rPr>
      <t>5%</t>
    </r>
  </si>
  <si>
    <r>
      <t>輔導初級預防機制</t>
    </r>
    <r>
      <rPr>
        <sz val="10"/>
        <rFont val="Times New Roman"/>
        <family val="1"/>
      </rPr>
      <t>5%</t>
    </r>
  </si>
  <si>
    <t>合</t>
  </si>
  <si>
    <t>名</t>
  </si>
  <si>
    <t>星期</t>
  </si>
  <si>
    <t>一</t>
  </si>
  <si>
    <t>二</t>
  </si>
  <si>
    <t>三</t>
  </si>
  <si>
    <t>四</t>
  </si>
  <si>
    <t>五</t>
  </si>
  <si>
    <t>班 級</t>
  </si>
  <si>
    <t>教室</t>
  </si>
  <si>
    <t>公共區域</t>
  </si>
  <si>
    <t>小計</t>
  </si>
  <si>
    <t>計</t>
  </si>
  <si>
    <t>次</t>
  </si>
  <si>
    <t>甲組:有固定教室(含走廊)及室外公共區域(道路,花圃等)兩者的班級</t>
  </si>
  <si>
    <t>乙組:有固定教室(含走廊及室內公共區域(樓梯,走廊)兩者的班級</t>
  </si>
  <si>
    <t>丙組:有單一固定教室(含走廊)或公共區域的班級</t>
  </si>
  <si>
    <t>乙組</t>
  </si>
  <si>
    <t>不定時抽查成績5%</t>
  </si>
  <si>
    <t>班級宣導績效5%</t>
  </si>
  <si>
    <t>丙組</t>
  </si>
  <si>
    <t>競賽項目</t>
  </si>
  <si>
    <t>環境清潔65%</t>
  </si>
  <si>
    <r>
      <t>不定時檢查成績</t>
    </r>
    <r>
      <rPr>
        <sz val="10"/>
        <rFont val="Times New Roman"/>
        <family val="1"/>
      </rPr>
      <t>5%</t>
    </r>
  </si>
  <si>
    <t>班級宣導績效5%</t>
  </si>
  <si>
    <r>
      <t>生活常規表現10</t>
    </r>
    <r>
      <rPr>
        <sz val="10"/>
        <rFont val="Times New Roman"/>
        <family val="1"/>
      </rPr>
      <t>%</t>
    </r>
  </si>
  <si>
    <r>
      <t>導師時間班級活動紀錄</t>
    </r>
    <r>
      <rPr>
        <sz val="10"/>
        <rFont val="Times New Roman"/>
        <family val="1"/>
      </rPr>
      <t>5%</t>
    </r>
  </si>
  <si>
    <r>
      <t>輔導初級預防機制</t>
    </r>
    <r>
      <rPr>
        <sz val="10"/>
        <rFont val="Times New Roman"/>
        <family val="1"/>
      </rPr>
      <t>5%</t>
    </r>
  </si>
  <si>
    <t>合</t>
  </si>
  <si>
    <t>名</t>
  </si>
  <si>
    <t>星期</t>
  </si>
  <si>
    <t>一</t>
  </si>
  <si>
    <t>二</t>
  </si>
  <si>
    <t>三</t>
  </si>
  <si>
    <t>四</t>
  </si>
  <si>
    <t>五</t>
  </si>
  <si>
    <t>教室</t>
  </si>
  <si>
    <t>公共區域</t>
  </si>
  <si>
    <t>小計</t>
  </si>
  <si>
    <t>計</t>
  </si>
  <si>
    <t>次</t>
  </si>
  <si>
    <t>班級</t>
  </si>
  <si>
    <t>不定時檢查5%</t>
  </si>
  <si>
    <r>
      <t>生活常規表現10%</t>
    </r>
  </si>
  <si>
    <r>
      <t>導師時間班級活動紀錄</t>
    </r>
    <r>
      <rPr>
        <sz val="10"/>
        <rFont val="標楷體"/>
        <family val="4"/>
      </rPr>
      <t>5%</t>
    </r>
  </si>
  <si>
    <t>輔導初級預防機制5%</t>
  </si>
  <si>
    <t>合計</t>
  </si>
  <si>
    <t>四技美一A</t>
  </si>
  <si>
    <t>四技美一B</t>
  </si>
  <si>
    <t>四技美二A</t>
  </si>
  <si>
    <t>四技美二B</t>
  </si>
  <si>
    <t>四技美三A</t>
  </si>
  <si>
    <t>四技美三B</t>
  </si>
  <si>
    <t>四技美四A</t>
  </si>
  <si>
    <r>
      <t>二技</t>
    </r>
    <r>
      <rPr>
        <sz val="13"/>
        <rFont val="標楷體"/>
        <family val="4"/>
      </rPr>
      <t>美三A</t>
    </r>
  </si>
  <si>
    <r>
      <t>二技</t>
    </r>
    <r>
      <rPr>
        <sz val="13"/>
        <rFont val="標楷體"/>
        <family val="4"/>
      </rPr>
      <t>美四A</t>
    </r>
  </si>
  <si>
    <r>
      <t>四技</t>
    </r>
    <r>
      <rPr>
        <sz val="13"/>
        <rFont val="標楷體"/>
        <family val="4"/>
      </rPr>
      <t>機三A</t>
    </r>
  </si>
  <si>
    <r>
      <t>四技</t>
    </r>
    <r>
      <rPr>
        <sz val="13"/>
        <color indexed="8"/>
        <rFont val="標楷體"/>
        <family val="4"/>
      </rPr>
      <t>機三B</t>
    </r>
  </si>
  <si>
    <r>
      <t>四技</t>
    </r>
    <r>
      <rPr>
        <sz val="13"/>
        <rFont val="標楷體"/>
        <family val="4"/>
      </rPr>
      <t>機四A</t>
    </r>
  </si>
  <si>
    <r>
      <t>四技</t>
    </r>
    <r>
      <rPr>
        <sz val="13"/>
        <rFont val="標楷體"/>
        <family val="4"/>
      </rPr>
      <t>觀一A</t>
    </r>
  </si>
  <si>
    <r>
      <t>四技</t>
    </r>
    <r>
      <rPr>
        <sz val="13"/>
        <color indexed="8"/>
        <rFont val="標楷體"/>
        <family val="4"/>
      </rPr>
      <t>觀二A</t>
    </r>
  </si>
  <si>
    <r>
      <t>四技</t>
    </r>
    <r>
      <rPr>
        <sz val="13"/>
        <rFont val="標楷體"/>
        <family val="4"/>
      </rPr>
      <t>觀三A</t>
    </r>
  </si>
  <si>
    <r>
      <t>四技</t>
    </r>
    <r>
      <rPr>
        <sz val="13"/>
        <color indexed="8"/>
        <rFont val="標楷體"/>
        <family val="4"/>
      </rPr>
      <t>觀三B</t>
    </r>
  </si>
  <si>
    <r>
      <t>四技</t>
    </r>
    <r>
      <rPr>
        <sz val="13"/>
        <rFont val="標楷體"/>
        <family val="4"/>
      </rPr>
      <t>觀四A</t>
    </r>
  </si>
  <si>
    <r>
      <t>二技</t>
    </r>
    <r>
      <rPr>
        <sz val="13"/>
        <rFont val="標楷體"/>
        <family val="4"/>
      </rPr>
      <t>觀三A</t>
    </r>
  </si>
  <si>
    <r>
      <t>二技</t>
    </r>
    <r>
      <rPr>
        <sz val="13"/>
        <rFont val="標楷體"/>
        <family val="4"/>
      </rPr>
      <t>觀四A</t>
    </r>
  </si>
  <si>
    <r>
      <t>四技</t>
    </r>
    <r>
      <rPr>
        <sz val="13"/>
        <rFont val="標楷體"/>
        <family val="4"/>
      </rPr>
      <t>妝一A</t>
    </r>
  </si>
  <si>
    <r>
      <t>四技</t>
    </r>
    <r>
      <rPr>
        <sz val="13"/>
        <rFont val="標楷體"/>
        <family val="4"/>
      </rPr>
      <t>妝二A</t>
    </r>
  </si>
  <si>
    <r>
      <t>四技</t>
    </r>
    <r>
      <rPr>
        <sz val="13"/>
        <rFont val="標楷體"/>
        <family val="4"/>
      </rPr>
      <t>妝三A</t>
    </r>
  </si>
  <si>
    <r>
      <t>四技</t>
    </r>
    <r>
      <rPr>
        <sz val="13"/>
        <rFont val="標楷體"/>
        <family val="4"/>
      </rPr>
      <t>妝四A</t>
    </r>
  </si>
  <si>
    <r>
      <t>四技</t>
    </r>
    <r>
      <rPr>
        <sz val="13"/>
        <rFont val="標楷體"/>
        <family val="4"/>
      </rPr>
      <t>行一A</t>
    </r>
  </si>
  <si>
    <r>
      <t>四技</t>
    </r>
    <r>
      <rPr>
        <sz val="13"/>
        <rFont val="標楷體"/>
        <family val="4"/>
      </rPr>
      <t>行二A</t>
    </r>
  </si>
  <si>
    <r>
      <t>四技</t>
    </r>
    <r>
      <rPr>
        <sz val="13"/>
        <rFont val="標楷體"/>
        <family val="4"/>
      </rPr>
      <t>流一A</t>
    </r>
  </si>
  <si>
    <r>
      <t>四技</t>
    </r>
    <r>
      <rPr>
        <sz val="13"/>
        <rFont val="標楷體"/>
        <family val="4"/>
      </rPr>
      <t>流二A</t>
    </r>
  </si>
  <si>
    <r>
      <t>四技</t>
    </r>
    <r>
      <rPr>
        <sz val="13"/>
        <rFont val="標楷體"/>
        <family val="4"/>
      </rPr>
      <t>流三A</t>
    </r>
  </si>
  <si>
    <r>
      <t>四技</t>
    </r>
    <r>
      <rPr>
        <sz val="13"/>
        <color indexed="8"/>
        <rFont val="標楷體"/>
        <family val="4"/>
      </rPr>
      <t>流四A</t>
    </r>
  </si>
  <si>
    <r>
      <t>四技</t>
    </r>
    <r>
      <rPr>
        <sz val="13"/>
        <rFont val="標楷體"/>
        <family val="4"/>
      </rPr>
      <t>室一A</t>
    </r>
  </si>
  <si>
    <r>
      <t>四技</t>
    </r>
    <r>
      <rPr>
        <sz val="13"/>
        <rFont val="標楷體"/>
        <family val="4"/>
      </rPr>
      <t>室二A</t>
    </r>
  </si>
  <si>
    <r>
      <t>四技</t>
    </r>
    <r>
      <rPr>
        <sz val="13"/>
        <rFont val="標楷體"/>
        <family val="4"/>
      </rPr>
      <t>室三A</t>
    </r>
  </si>
  <si>
    <t>五專應一Ａ</t>
  </si>
  <si>
    <t>五專應二Ａ</t>
  </si>
  <si>
    <t>五專應三Ａ</t>
  </si>
  <si>
    <t>五專應四Ａ</t>
  </si>
  <si>
    <t>五專觀一Ａ</t>
  </si>
  <si>
    <t>五專妝一Ａ</t>
  </si>
  <si>
    <t>五專妝二Ａ</t>
  </si>
  <si>
    <t>七技美三Ａ</t>
  </si>
  <si>
    <t>五專應五Ａ</t>
  </si>
  <si>
    <t>五專觀二Ａ</t>
  </si>
  <si>
    <t>五專觀三Ａ</t>
  </si>
  <si>
    <t>五專觀四Ａ</t>
  </si>
  <si>
    <t>五專觀五Ａ</t>
  </si>
  <si>
    <t>請生活競賽協辦單位於每週一1200時前將前一週成績上傳</t>
  </si>
  <si>
    <t>四技美四B</t>
  </si>
  <si>
    <r>
      <t>四技</t>
    </r>
    <r>
      <rPr>
        <sz val="13"/>
        <rFont val="標楷體"/>
        <family val="4"/>
      </rPr>
      <t>機四B</t>
    </r>
  </si>
  <si>
    <r>
      <t>四技</t>
    </r>
    <r>
      <rPr>
        <sz val="13"/>
        <rFont val="標楷體"/>
        <family val="4"/>
      </rPr>
      <t>觀四B</t>
    </r>
  </si>
  <si>
    <r>
      <t>四技</t>
    </r>
    <r>
      <rPr>
        <sz val="13"/>
        <rFont val="標楷體"/>
        <family val="4"/>
      </rPr>
      <t>流三B</t>
    </r>
  </si>
  <si>
    <r>
      <t>四技</t>
    </r>
    <r>
      <rPr>
        <sz val="13"/>
        <rFont val="標楷體"/>
        <family val="4"/>
      </rPr>
      <t>室一B</t>
    </r>
  </si>
  <si>
    <r>
      <t>四技</t>
    </r>
    <r>
      <rPr>
        <sz val="13"/>
        <rFont val="標楷體"/>
        <family val="4"/>
      </rPr>
      <t>室四A</t>
    </r>
  </si>
  <si>
    <t>七技美一Ａ</t>
  </si>
  <si>
    <t>五專美二Ａ</t>
  </si>
  <si>
    <t>五專美三Ａ</t>
  </si>
  <si>
    <t>五專美四Ａ</t>
  </si>
  <si>
    <t>五專美五Ａ</t>
  </si>
  <si>
    <r>
      <t>四技</t>
    </r>
    <r>
      <rPr>
        <sz val="13"/>
        <color indexed="8"/>
        <rFont val="標楷體"/>
        <family val="4"/>
      </rPr>
      <t>流四B</t>
    </r>
  </si>
  <si>
    <r>
      <t>四技</t>
    </r>
    <r>
      <rPr>
        <sz val="13"/>
        <rFont val="標楷體"/>
        <family val="4"/>
      </rPr>
      <t>室二B</t>
    </r>
  </si>
  <si>
    <t>班級
點名
簿
5%</t>
  </si>
  <si>
    <t>班級點名簿5%</t>
  </si>
  <si>
    <t>餐飲學程四A</t>
  </si>
  <si>
    <t>動畫學程三</t>
  </si>
  <si>
    <t>四技遊動一B</t>
  </si>
  <si>
    <t>五專動畫三Ａ</t>
  </si>
  <si>
    <t>五專美一Ａ</t>
  </si>
  <si>
    <t>五專流二Ａ</t>
  </si>
  <si>
    <t>五專餐一Ａ</t>
  </si>
  <si>
    <t>五專餐二Ａ</t>
  </si>
  <si>
    <t>五專動畫一Ａ</t>
  </si>
  <si>
    <t>七技美二Ａ</t>
  </si>
  <si>
    <t>五專美二B</t>
  </si>
  <si>
    <t>五專應五B</t>
  </si>
  <si>
    <t>五專流一Ａ</t>
  </si>
  <si>
    <t>五專妝四Ａ</t>
  </si>
  <si>
    <t>七技美四Ａ</t>
  </si>
  <si>
    <t>七技美五Ａ</t>
  </si>
  <si>
    <t>五專美三B</t>
  </si>
  <si>
    <t>五專流三Ａ</t>
  </si>
  <si>
    <t>五專妝三Ａ</t>
  </si>
  <si>
    <t>四技遊動一A</t>
  </si>
  <si>
    <t>數位科技一A</t>
  </si>
  <si>
    <t>美容學程四A</t>
  </si>
  <si>
    <r>
      <t>四技</t>
    </r>
    <r>
      <rPr>
        <sz val="13"/>
        <color indexed="8"/>
        <rFont val="標楷體"/>
        <family val="4"/>
      </rPr>
      <t>餐一A</t>
    </r>
  </si>
  <si>
    <r>
      <t>四技</t>
    </r>
    <r>
      <rPr>
        <sz val="13"/>
        <color indexed="8"/>
        <rFont val="標楷體"/>
        <family val="4"/>
      </rPr>
      <t>餐一B</t>
    </r>
  </si>
  <si>
    <r>
      <t>四技</t>
    </r>
    <r>
      <rPr>
        <sz val="13"/>
        <rFont val="標楷體"/>
        <family val="4"/>
      </rPr>
      <t>餐二A</t>
    </r>
  </si>
  <si>
    <r>
      <t>四技</t>
    </r>
    <r>
      <rPr>
        <sz val="13"/>
        <rFont val="標楷體"/>
        <family val="4"/>
      </rPr>
      <t>餐二B</t>
    </r>
  </si>
  <si>
    <r>
      <t>四技</t>
    </r>
    <r>
      <rPr>
        <sz val="13"/>
        <rFont val="標楷體"/>
        <family val="4"/>
      </rPr>
      <t>餐三B</t>
    </r>
  </si>
  <si>
    <r>
      <t>四技</t>
    </r>
    <r>
      <rPr>
        <sz val="13"/>
        <rFont val="標楷體"/>
        <family val="4"/>
      </rPr>
      <t>行三A</t>
    </r>
  </si>
  <si>
    <r>
      <t>四技</t>
    </r>
    <r>
      <rPr>
        <sz val="13"/>
        <rFont val="標楷體"/>
        <family val="4"/>
      </rPr>
      <t>影藝一B</t>
    </r>
  </si>
  <si>
    <r>
      <t>四技</t>
    </r>
    <r>
      <rPr>
        <sz val="13"/>
        <rFont val="標楷體"/>
        <family val="4"/>
      </rPr>
      <t>影藝二A</t>
    </r>
  </si>
  <si>
    <r>
      <t>四技</t>
    </r>
    <r>
      <rPr>
        <sz val="13"/>
        <rFont val="標楷體"/>
        <family val="4"/>
      </rPr>
      <t>影藝二B</t>
    </r>
  </si>
  <si>
    <r>
      <t>四技</t>
    </r>
    <r>
      <rPr>
        <sz val="13"/>
        <rFont val="標楷體"/>
        <family val="4"/>
      </rPr>
      <t>影藝三A</t>
    </r>
  </si>
  <si>
    <r>
      <t>四技</t>
    </r>
    <r>
      <rPr>
        <sz val="13"/>
        <color indexed="8"/>
        <rFont val="標楷體"/>
        <family val="4"/>
      </rPr>
      <t>影藝三B</t>
    </r>
  </si>
  <si>
    <r>
      <t>四技</t>
    </r>
    <r>
      <rPr>
        <sz val="13"/>
        <rFont val="標楷體"/>
        <family val="4"/>
      </rPr>
      <t>影藝四A</t>
    </r>
  </si>
  <si>
    <r>
      <t>四技</t>
    </r>
    <r>
      <rPr>
        <sz val="13"/>
        <rFont val="標楷體"/>
        <family val="4"/>
      </rPr>
      <t>影藝四B</t>
    </r>
  </si>
  <si>
    <r>
      <t>四技</t>
    </r>
    <r>
      <rPr>
        <sz val="13"/>
        <rFont val="標楷體"/>
        <family val="4"/>
      </rPr>
      <t>室三B</t>
    </r>
  </si>
  <si>
    <t>攝影學程一A</t>
  </si>
  <si>
    <t>休閒學程一A</t>
  </si>
  <si>
    <t>乙</t>
  </si>
  <si>
    <t>甲</t>
  </si>
  <si>
    <t>五專玩一 A</t>
  </si>
  <si>
    <t>五專玩二 A</t>
  </si>
  <si>
    <t>丙</t>
  </si>
  <si>
    <t>五專妝一A</t>
  </si>
  <si>
    <t>五專妝二A</t>
  </si>
  <si>
    <t>五專妝三A</t>
  </si>
  <si>
    <t>五專妝四A</t>
  </si>
  <si>
    <t>五專妝五A</t>
  </si>
  <si>
    <r>
      <t xml:space="preserve">  東方設計學院　　103學年度第1學期　　生活榮譽競賽</t>
    </r>
    <r>
      <rPr>
        <b/>
        <sz val="14"/>
        <color indexed="10"/>
        <rFont val="新細明體"/>
        <family val="1"/>
      </rPr>
      <t>公共區域成績表</t>
    </r>
  </si>
  <si>
    <r>
      <t xml:space="preserve">  東方設計學院　　103學年度第1學期　　生活榮譽競賽</t>
    </r>
    <r>
      <rPr>
        <b/>
        <sz val="14"/>
        <color indexed="10"/>
        <rFont val="新細明體"/>
        <family val="1"/>
      </rPr>
      <t>教室成績表</t>
    </r>
  </si>
  <si>
    <r>
      <t xml:space="preserve">星期一 </t>
    </r>
    <r>
      <rPr>
        <b/>
        <sz val="10"/>
        <rFont val="新細明體"/>
        <family val="1"/>
      </rPr>
      <t xml:space="preserve">  </t>
    </r>
  </si>
  <si>
    <t xml:space="preserve">星期二   </t>
  </si>
  <si>
    <t xml:space="preserve">星期三 </t>
  </si>
  <si>
    <t>星期四</t>
  </si>
  <si>
    <t xml:space="preserve">星期五 </t>
  </si>
  <si>
    <t>組別</t>
  </si>
  <si>
    <t>上午</t>
  </si>
  <si>
    <t>中午</t>
  </si>
  <si>
    <t>下午</t>
  </si>
  <si>
    <t>五專動一A</t>
  </si>
  <si>
    <t>乙</t>
  </si>
  <si>
    <t>五專動二A</t>
  </si>
  <si>
    <t>五專動三A</t>
  </si>
  <si>
    <t>五專動三B</t>
  </si>
  <si>
    <t>五專動四A</t>
  </si>
  <si>
    <t>五專玩三 A</t>
  </si>
  <si>
    <t>五專應一A</t>
  </si>
  <si>
    <t>五專應二A</t>
  </si>
  <si>
    <t>五專應三A</t>
  </si>
  <si>
    <t>五專應四A</t>
  </si>
  <si>
    <t>五專應五A</t>
  </si>
  <si>
    <t>五專應五B</t>
  </si>
  <si>
    <t>五專觀一A</t>
  </si>
  <si>
    <t>五專觀二A</t>
  </si>
  <si>
    <t xml:space="preserve"> 五專 餐一A</t>
  </si>
  <si>
    <t>五專餐二A</t>
  </si>
  <si>
    <t>五專美一A</t>
  </si>
  <si>
    <t>五專美一B</t>
  </si>
  <si>
    <t>五專美二A</t>
  </si>
  <si>
    <t>五專美二B</t>
  </si>
  <si>
    <t>五專美三B</t>
  </si>
  <si>
    <t>五專美四A</t>
  </si>
  <si>
    <t>五專流一A</t>
  </si>
  <si>
    <t>五專流二A</t>
  </si>
  <si>
    <r>
      <t>星期一</t>
    </r>
    <r>
      <rPr>
        <b/>
        <sz val="10"/>
        <rFont val="新細明體"/>
        <family val="1"/>
      </rPr>
      <t xml:space="preserve"> </t>
    </r>
  </si>
  <si>
    <t xml:space="preserve">星期二 </t>
  </si>
  <si>
    <t>星期三</t>
  </si>
  <si>
    <t xml:space="preserve">星期四 </t>
  </si>
  <si>
    <t>星期五</t>
  </si>
  <si>
    <t>五專觀三A</t>
  </si>
  <si>
    <t>五專觀四A</t>
  </si>
  <si>
    <t>五專觀五A</t>
  </si>
  <si>
    <t>五專餐三A</t>
  </si>
  <si>
    <t>七技美一A</t>
  </si>
  <si>
    <t>七技美二A</t>
  </si>
  <si>
    <t>七技美三A</t>
  </si>
  <si>
    <t>七技美四A</t>
  </si>
  <si>
    <t>七技美五A</t>
  </si>
  <si>
    <t>五專美三A</t>
  </si>
  <si>
    <t>五專美四B</t>
  </si>
  <si>
    <t>五專美五A</t>
  </si>
  <si>
    <t>五專流三A</t>
  </si>
  <si>
    <t>五專流四A</t>
  </si>
  <si>
    <t>103學年度第1學期 生活榮譽競賽其他成績</t>
  </si>
  <si>
    <t>項目：導師時間班級紀錄活動</t>
  </si>
  <si>
    <t>美工系</t>
  </si>
  <si>
    <t>分數</t>
  </si>
  <si>
    <t>註</t>
  </si>
  <si>
    <t>餐飲系</t>
  </si>
  <si>
    <t>電資系</t>
  </si>
  <si>
    <t>電機系</t>
  </si>
  <si>
    <t>五專餐一A</t>
  </si>
  <si>
    <t>五專動畫一A</t>
  </si>
  <si>
    <t>五專玩一A</t>
  </si>
  <si>
    <t>五專動畫二A</t>
  </si>
  <si>
    <t>五專玩二A</t>
  </si>
  <si>
    <t>五專動畫三A</t>
  </si>
  <si>
    <t>五專玩三A</t>
  </si>
  <si>
    <t>四技餐一A</t>
  </si>
  <si>
    <t>五專動畫三B</t>
  </si>
  <si>
    <t>四技機三A</t>
  </si>
  <si>
    <t>四技餐一B</t>
  </si>
  <si>
    <t>五專動畫四A</t>
  </si>
  <si>
    <t>四技機三B</t>
  </si>
  <si>
    <t>七技美六A</t>
  </si>
  <si>
    <t>四技餐二A</t>
  </si>
  <si>
    <t>四技電三A</t>
  </si>
  <si>
    <t>四技機四A</t>
  </si>
  <si>
    <t>四技餐二B</t>
  </si>
  <si>
    <t>四技電四A</t>
  </si>
  <si>
    <t>四技機四B</t>
  </si>
  <si>
    <t>四技餐三A</t>
  </si>
  <si>
    <t>四技遊動一A</t>
  </si>
  <si>
    <t xml:space="preserve">數位科技一A </t>
  </si>
  <si>
    <t>四技餐三B</t>
  </si>
  <si>
    <t xml:space="preserve">數位科技二A </t>
  </si>
  <si>
    <t>四技餐四B</t>
  </si>
  <si>
    <t>四技遊動二A</t>
  </si>
  <si>
    <t xml:space="preserve">數位學程三A </t>
  </si>
  <si>
    <t>四技遊動二B</t>
  </si>
  <si>
    <t>美妝系</t>
  </si>
  <si>
    <t>觀光系</t>
  </si>
  <si>
    <t>二技遊動三A</t>
  </si>
  <si>
    <t>五專妝一A</t>
  </si>
  <si>
    <t>五專妝二A</t>
  </si>
  <si>
    <t>動畫學程四</t>
  </si>
  <si>
    <t>五專妝三A</t>
  </si>
  <si>
    <t>應外科</t>
  </si>
  <si>
    <t>五專妝四A</t>
  </si>
  <si>
    <t>四技美一A</t>
  </si>
  <si>
    <t>五專妝五A</t>
  </si>
  <si>
    <t>四技美一B</t>
  </si>
  <si>
    <t>四技妝一A</t>
  </si>
  <si>
    <t>四技美二A</t>
  </si>
  <si>
    <t>四技觀一A</t>
  </si>
  <si>
    <t>四技妝一B</t>
  </si>
  <si>
    <t>四技美二B</t>
  </si>
  <si>
    <t>四技觀二A</t>
  </si>
  <si>
    <t>四技妝二A</t>
  </si>
  <si>
    <t>四技美三A</t>
  </si>
  <si>
    <t>四技觀三A</t>
  </si>
  <si>
    <t>四技妝二B</t>
  </si>
  <si>
    <t>四技美三B</t>
  </si>
  <si>
    <t>四技觀三B</t>
  </si>
  <si>
    <t>四技妝三A</t>
  </si>
  <si>
    <t>四技美四A</t>
  </si>
  <si>
    <t>四技觀四A</t>
  </si>
  <si>
    <t>影藝系</t>
  </si>
  <si>
    <t>四技妝四A</t>
  </si>
  <si>
    <t>四技觀四B</t>
  </si>
  <si>
    <t>四技影藝一A</t>
  </si>
  <si>
    <t>二技美三A</t>
  </si>
  <si>
    <t>二技觀三A</t>
  </si>
  <si>
    <t>四技影藝一B</t>
  </si>
  <si>
    <t>行銷系</t>
  </si>
  <si>
    <t>二技美四A</t>
  </si>
  <si>
    <t>二技觀四A</t>
  </si>
  <si>
    <t>四技影藝二A</t>
  </si>
  <si>
    <t>四技行一A</t>
  </si>
  <si>
    <t>流設系</t>
  </si>
  <si>
    <t>四技影藝二B</t>
  </si>
  <si>
    <t>四技行二A</t>
  </si>
  <si>
    <t>四技影藝三A</t>
  </si>
  <si>
    <t>四技行三A</t>
  </si>
  <si>
    <t>攝影學程二A</t>
  </si>
  <si>
    <t>四技影藝三B</t>
  </si>
  <si>
    <t>四技行四A</t>
  </si>
  <si>
    <t>四技影藝四A</t>
  </si>
  <si>
    <t>室設系</t>
  </si>
  <si>
    <t>四技影藝四B</t>
  </si>
  <si>
    <t>四技室一A</t>
  </si>
  <si>
    <t>四技流一A</t>
  </si>
  <si>
    <t>表演學程一A</t>
  </si>
  <si>
    <t>四技室一B</t>
  </si>
  <si>
    <t>四技流二A</t>
  </si>
  <si>
    <t>休閒學程二A</t>
  </si>
  <si>
    <t>表演學程二A</t>
  </si>
  <si>
    <t>四技室二A</t>
  </si>
  <si>
    <t>四技流三A</t>
  </si>
  <si>
    <t>表演學程三A</t>
  </si>
  <si>
    <t>四技室二B</t>
  </si>
  <si>
    <t>四技流三B</t>
  </si>
  <si>
    <t>四技室三A</t>
  </si>
  <si>
    <t>四技流四A</t>
  </si>
  <si>
    <t>四技室三B</t>
  </si>
  <si>
    <t>四技流四B</t>
  </si>
  <si>
    <t>行銷外籍專班</t>
  </si>
  <si>
    <t>四技室四A</t>
  </si>
  <si>
    <t>四技室四B</t>
  </si>
  <si>
    <t>五專動畫三B</t>
  </si>
  <si>
    <t>五專玩三A</t>
  </si>
  <si>
    <t>五專美一B</t>
  </si>
  <si>
    <t>五專動畫四Ａ</t>
  </si>
  <si>
    <t>五專妝五Ａ</t>
  </si>
  <si>
    <t>五專餐三Ａ</t>
  </si>
  <si>
    <t>五專美四B</t>
  </si>
  <si>
    <t>五專流四Ａ</t>
  </si>
  <si>
    <r>
      <t>四技</t>
    </r>
    <r>
      <rPr>
        <sz val="13"/>
        <rFont val="標楷體"/>
        <family val="4"/>
      </rPr>
      <t>電資三A</t>
    </r>
  </si>
  <si>
    <r>
      <t>四技</t>
    </r>
    <r>
      <rPr>
        <sz val="13"/>
        <rFont val="標楷體"/>
        <family val="4"/>
      </rPr>
      <t>電資四A</t>
    </r>
  </si>
  <si>
    <t>四技遊動二A</t>
  </si>
  <si>
    <t>四技遊動二B</t>
  </si>
  <si>
    <t>動畫學程四</t>
  </si>
  <si>
    <t>數位學程三A</t>
  </si>
  <si>
    <t>數位科技二A</t>
  </si>
  <si>
    <t>二技遊動三A</t>
  </si>
  <si>
    <r>
      <t>四技</t>
    </r>
    <r>
      <rPr>
        <sz val="13"/>
        <rFont val="標楷體"/>
        <family val="4"/>
      </rPr>
      <t>妝一B</t>
    </r>
  </si>
  <si>
    <r>
      <t>四技</t>
    </r>
    <r>
      <rPr>
        <sz val="13"/>
        <rFont val="標楷體"/>
        <family val="4"/>
      </rPr>
      <t>妝二B</t>
    </r>
  </si>
  <si>
    <r>
      <t>四技</t>
    </r>
    <r>
      <rPr>
        <sz val="13"/>
        <rFont val="標楷體"/>
        <family val="4"/>
      </rPr>
      <t>餐三A</t>
    </r>
  </si>
  <si>
    <r>
      <t>四技</t>
    </r>
    <r>
      <rPr>
        <sz val="13"/>
        <rFont val="標楷體"/>
        <family val="4"/>
      </rPr>
      <t>餐四A</t>
    </r>
  </si>
  <si>
    <r>
      <t>四技</t>
    </r>
    <r>
      <rPr>
        <sz val="13"/>
        <rFont val="標楷體"/>
        <family val="4"/>
      </rPr>
      <t>行四A</t>
    </r>
  </si>
  <si>
    <r>
      <t>四技</t>
    </r>
    <r>
      <rPr>
        <sz val="13"/>
        <rFont val="標楷體"/>
        <family val="4"/>
      </rPr>
      <t>行專二</t>
    </r>
  </si>
  <si>
    <r>
      <t>四技</t>
    </r>
    <r>
      <rPr>
        <sz val="13"/>
        <rFont val="標楷體"/>
        <family val="4"/>
      </rPr>
      <t>影藝一A</t>
    </r>
  </si>
  <si>
    <t>表演學程一</t>
  </si>
  <si>
    <t>表演學程二</t>
  </si>
  <si>
    <t>表演學程三</t>
  </si>
  <si>
    <r>
      <t>四技</t>
    </r>
    <r>
      <rPr>
        <sz val="13"/>
        <rFont val="標楷體"/>
        <family val="4"/>
      </rPr>
      <t>室四B</t>
    </r>
  </si>
  <si>
    <t>攝影學程二A</t>
  </si>
  <si>
    <t>休閒學程二A</t>
  </si>
  <si>
    <t>七技美六</t>
  </si>
  <si>
    <t>註：自治幹部講習一次未到扣3分</t>
  </si>
  <si>
    <r>
      <t xml:space="preserve">103-1未參與生活榮譽競賽班級其他項目成績表  </t>
    </r>
    <r>
      <rPr>
        <b/>
        <sz val="12"/>
        <color indexed="10"/>
        <rFont val="標楷體"/>
        <family val="4"/>
      </rPr>
      <t>第    週</t>
    </r>
  </si>
  <si>
    <r>
      <t xml:space="preserve">  </t>
    </r>
    <r>
      <rPr>
        <b/>
        <sz val="13"/>
        <rFont val="新細明體"/>
        <family val="1"/>
      </rPr>
      <t>東方設計學院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學年度第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學期</t>
    </r>
    <r>
      <rPr>
        <b/>
        <sz val="13"/>
        <rFont val="Times New Roman"/>
        <family val="1"/>
      </rPr>
      <t xml:space="preserve">   </t>
    </r>
    <r>
      <rPr>
        <b/>
        <sz val="13"/>
        <rFont val="新細明體"/>
        <family val="1"/>
      </rPr>
      <t>班級生活榮譽競賽週成績表</t>
    </r>
    <r>
      <rPr>
        <b/>
        <sz val="13"/>
        <rFont val="Times New Roman"/>
        <family val="1"/>
      </rPr>
      <t xml:space="preserve">     </t>
    </r>
    <r>
      <rPr>
        <b/>
        <sz val="13"/>
        <color indexed="10"/>
        <rFont val="新細明體"/>
        <family val="1"/>
      </rPr>
      <t>第</t>
    </r>
    <r>
      <rPr>
        <b/>
        <sz val="13"/>
        <color indexed="10"/>
        <rFont val="Times New Roman"/>
        <family val="1"/>
      </rPr>
      <t xml:space="preserve">   </t>
    </r>
    <r>
      <rPr>
        <b/>
        <sz val="13"/>
        <color indexed="10"/>
        <rFont val="新細明體"/>
        <family val="1"/>
      </rPr>
      <t>週</t>
    </r>
  </si>
  <si>
    <t>月  日  至   月  日</t>
  </si>
  <si>
    <t>第      週</t>
  </si>
  <si>
    <t>第     週</t>
  </si>
  <si>
    <t>五專動畫二Ａ</t>
  </si>
  <si>
    <t>五專玩二A</t>
  </si>
  <si>
    <t>週次：第 12   週</t>
  </si>
  <si>
    <t>103學年度第1學期 生活榮譽競賽其他成績</t>
  </si>
  <si>
    <t>週次：第 12 週</t>
  </si>
  <si>
    <t>項目：輔導股長初級預防回報表</t>
  </si>
  <si>
    <t>美工系</t>
  </si>
  <si>
    <t>分數</t>
  </si>
  <si>
    <t>註</t>
  </si>
  <si>
    <t>餐飲系</t>
  </si>
  <si>
    <t>電資系</t>
  </si>
  <si>
    <t>電機系</t>
  </si>
  <si>
    <t>七技美一A</t>
  </si>
  <si>
    <t>五專餐一A</t>
  </si>
  <si>
    <t>五專動畫一A</t>
  </si>
  <si>
    <t>五專玩一A</t>
  </si>
  <si>
    <t>七技美二A</t>
  </si>
  <si>
    <t>五專餐二A</t>
  </si>
  <si>
    <t>五專動畫二A</t>
  </si>
  <si>
    <t>五專玩二A</t>
  </si>
  <si>
    <t>七技美三A</t>
  </si>
  <si>
    <t>五專餐三A</t>
  </si>
  <si>
    <t>五專動畫三A</t>
  </si>
  <si>
    <t>五專玩三A</t>
  </si>
  <si>
    <t>七技美四A</t>
  </si>
  <si>
    <t>四技餐一A</t>
  </si>
  <si>
    <t>五專動畫三B</t>
  </si>
  <si>
    <t>四技機三A</t>
  </si>
  <si>
    <t>七技美五A</t>
  </si>
  <si>
    <t>四技餐一B</t>
  </si>
  <si>
    <t>五專動畫四A</t>
  </si>
  <si>
    <t>四技機三B</t>
  </si>
  <si>
    <t>七技美六A</t>
  </si>
  <si>
    <t>四技餐二A</t>
  </si>
  <si>
    <t>四技電三A</t>
  </si>
  <si>
    <t>四技機四A</t>
  </si>
  <si>
    <t>五專美一A</t>
  </si>
  <si>
    <t>四技餐二B</t>
  </si>
  <si>
    <t>四技電四A</t>
  </si>
  <si>
    <t>四技機四B</t>
  </si>
  <si>
    <t>五專美一B</t>
  </si>
  <si>
    <t>四技餐三A</t>
  </si>
  <si>
    <t>四技遊動一A</t>
  </si>
  <si>
    <t xml:space="preserve">數位科技一A </t>
  </si>
  <si>
    <t>五專美二A</t>
  </si>
  <si>
    <t>四技餐三B</t>
  </si>
  <si>
    <t>四技遊動一B</t>
  </si>
  <si>
    <t xml:space="preserve">數位科技二A </t>
  </si>
  <si>
    <t>五專美二B</t>
  </si>
  <si>
    <t>四技餐四B</t>
  </si>
  <si>
    <t>四技遊動二A</t>
  </si>
  <si>
    <t xml:space="preserve">數位學程三A </t>
  </si>
  <si>
    <t>五專美三A</t>
  </si>
  <si>
    <t>餐飲學程四A</t>
  </si>
  <si>
    <t>四技遊動二B</t>
  </si>
  <si>
    <t>美妝系</t>
  </si>
  <si>
    <t>五專美三B</t>
  </si>
  <si>
    <t>觀光系</t>
  </si>
  <si>
    <t>二技遊動三A</t>
  </si>
  <si>
    <t>五專妝一A</t>
  </si>
  <si>
    <t>五專美四A</t>
  </si>
  <si>
    <t>五專觀一A</t>
  </si>
  <si>
    <t>動畫學程三</t>
  </si>
  <si>
    <t>五專妝二A</t>
  </si>
  <si>
    <t>五專美四B</t>
  </si>
  <si>
    <t>五專觀二A</t>
  </si>
  <si>
    <t>動畫學程四</t>
  </si>
  <si>
    <t>五專妝三A</t>
  </si>
  <si>
    <t>五專美五A</t>
  </si>
  <si>
    <t>五專觀三A</t>
  </si>
  <si>
    <t>應外科</t>
  </si>
  <si>
    <t>五專妝四A</t>
  </si>
  <si>
    <t>四技美一A</t>
  </si>
  <si>
    <t>五專觀四A</t>
  </si>
  <si>
    <t>五專應一A</t>
  </si>
  <si>
    <t>五專妝五A</t>
  </si>
  <si>
    <t>四技美一B</t>
  </si>
  <si>
    <t>五專觀五A</t>
  </si>
  <si>
    <t>五專應二A</t>
  </si>
  <si>
    <t>四技妝一A</t>
  </si>
  <si>
    <t>四技美二A</t>
  </si>
  <si>
    <t>四技觀一A</t>
  </si>
  <si>
    <t>五專應三A</t>
  </si>
  <si>
    <t>四技妝一B</t>
  </si>
  <si>
    <t>四技美二B</t>
  </si>
  <si>
    <t>四技觀二A</t>
  </si>
  <si>
    <t>五專應四A</t>
  </si>
  <si>
    <t>四技妝二A</t>
  </si>
  <si>
    <t>四技美三A</t>
  </si>
  <si>
    <t>四技觀三A</t>
  </si>
  <si>
    <t>五專應五A</t>
  </si>
  <si>
    <t>四技妝二B</t>
  </si>
  <si>
    <t>四技美三B</t>
  </si>
  <si>
    <t>四技觀三B</t>
  </si>
  <si>
    <t>五專應五B</t>
  </si>
  <si>
    <t>四技妝三A</t>
  </si>
  <si>
    <t>四技美四A</t>
  </si>
  <si>
    <t>四技觀四A</t>
  </si>
  <si>
    <t>影藝系</t>
  </si>
  <si>
    <t>四技妝四A</t>
  </si>
  <si>
    <t>四技美四B</t>
  </si>
  <si>
    <t>四技觀四B</t>
  </si>
  <si>
    <t>四技影藝一A</t>
  </si>
  <si>
    <t>美容學程四A</t>
  </si>
  <si>
    <t>二技美三A</t>
  </si>
  <si>
    <t>二技觀三A</t>
  </si>
  <si>
    <t>四技影藝一B</t>
  </si>
  <si>
    <t>行銷系</t>
  </si>
  <si>
    <t>二技美四A</t>
  </si>
  <si>
    <t>二技觀四A</t>
  </si>
  <si>
    <t>四技影藝二A</t>
  </si>
  <si>
    <t>四技行一A</t>
  </si>
  <si>
    <t>流設系</t>
  </si>
  <si>
    <t>四技影藝二B</t>
  </si>
  <si>
    <t>四技行二A</t>
  </si>
  <si>
    <t>五專流一A</t>
  </si>
  <si>
    <t>攝影學程一A</t>
  </si>
  <si>
    <t>四技影藝三A</t>
  </si>
  <si>
    <t>四技行三A</t>
  </si>
  <si>
    <t>五專流二A</t>
  </si>
  <si>
    <t>攝影學程二A</t>
  </si>
  <si>
    <t>四技影藝三B</t>
  </si>
  <si>
    <t>四技行四A</t>
  </si>
  <si>
    <t>五專流三A</t>
  </si>
  <si>
    <t>四技影藝四A</t>
  </si>
  <si>
    <t>室設系</t>
  </si>
  <si>
    <t>五專流四A</t>
  </si>
  <si>
    <t>四技影藝四B</t>
  </si>
  <si>
    <t>四技室一A</t>
  </si>
  <si>
    <t>四技流一A</t>
  </si>
  <si>
    <t>休閒學程一A</t>
  </si>
  <si>
    <t>表演學程一A</t>
  </si>
  <si>
    <t>四技室一B</t>
  </si>
  <si>
    <t>四技流二A</t>
  </si>
  <si>
    <t>休閒學程二A</t>
  </si>
  <si>
    <t>表演學程二A</t>
  </si>
  <si>
    <t>四技室二A</t>
  </si>
  <si>
    <t>四技流三A</t>
  </si>
  <si>
    <t>表演學程三A</t>
  </si>
  <si>
    <t>四技室二B</t>
  </si>
  <si>
    <t>四技流三B</t>
  </si>
  <si>
    <t>四技室三A</t>
  </si>
  <si>
    <t>四技流四A</t>
  </si>
  <si>
    <t>四技室三B</t>
  </si>
  <si>
    <t>四技流四B</t>
  </si>
  <si>
    <t>行銷外籍專班</t>
  </si>
  <si>
    <t>四技室四A</t>
  </si>
  <si>
    <t>四技室四B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</si>
</sst>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_);[Red]\(0.0\)"/>
    <numFmt numFmtId="179" formatCode="0_);[Red]\(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b/>
      <sz val="10"/>
      <name val="新細明體"/>
      <family val="1"/>
    </font>
    <font>
      <b/>
      <sz val="14"/>
      <color indexed="10"/>
      <name val="新細明體"/>
      <family val="1"/>
    </font>
    <font>
      <sz val="8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b/>
      <sz val="13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9.5"/>
      <name val="新細明體"/>
      <family val="1"/>
    </font>
    <font>
      <b/>
      <sz val="8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9.5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3"/>
      <color indexed="60"/>
      <name val="標楷體"/>
      <family val="4"/>
    </font>
    <font>
      <sz val="13"/>
      <name val="標楷體"/>
      <family val="4"/>
    </font>
    <font>
      <sz val="13"/>
      <color indexed="62"/>
      <name val="標楷體"/>
      <family val="4"/>
    </font>
    <font>
      <sz val="13"/>
      <color indexed="18"/>
      <name val="標楷體"/>
      <family val="4"/>
    </font>
    <font>
      <sz val="13"/>
      <color indexed="13"/>
      <name val="標楷體"/>
      <family val="4"/>
    </font>
    <font>
      <sz val="13"/>
      <color indexed="43"/>
      <name val="標楷體"/>
      <family val="4"/>
    </font>
    <font>
      <sz val="13"/>
      <color indexed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22"/>
      <color indexed="10"/>
      <name val="新細明體"/>
      <family val="1"/>
    </font>
    <font>
      <b/>
      <sz val="22"/>
      <name val="新細明體"/>
      <family val="1"/>
    </font>
    <font>
      <sz val="18"/>
      <name val="新細明體"/>
      <family val="1"/>
    </font>
    <font>
      <sz val="10"/>
      <color indexed="44"/>
      <name val="新細明體"/>
      <family val="1"/>
    </font>
    <font>
      <sz val="13"/>
      <color indexed="12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sz val="8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8"/>
      <color rgb="FFFF0000"/>
      <name val="新細明體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9"/>
      </top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>
        <color indexed="8"/>
      </right>
      <top/>
      <bottom/>
    </border>
    <border>
      <left/>
      <right style="thin"/>
      <top style="thin">
        <color indexed="9"/>
      </top>
      <bottom/>
    </border>
    <border>
      <left style="thin"/>
      <right style="thin">
        <color indexed="8"/>
      </right>
      <top style="thin">
        <color indexed="9"/>
      </top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 style="thin"/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 style="thin"/>
      <top style="thin"/>
      <bottom style="thin"/>
    </border>
    <border>
      <left style="thin"/>
      <right style="thick">
        <color rgb="FF0070C0"/>
      </right>
      <top style="thin"/>
      <bottom style="thin"/>
    </border>
    <border>
      <left style="thick">
        <color rgb="FF0070C0"/>
      </left>
      <right style="thin"/>
      <top style="thin"/>
      <bottom style="thick">
        <color rgb="FF0070C0"/>
      </bottom>
    </border>
    <border>
      <left style="thin"/>
      <right style="thin"/>
      <top style="thin"/>
      <bottom style="thick">
        <color rgb="FF0070C0"/>
      </bottom>
    </border>
    <border>
      <left style="thin"/>
      <right style="thick">
        <color rgb="FF0070C0"/>
      </right>
      <top style="thin"/>
      <bottom style="thick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33" applyBorder="1">
      <alignment/>
      <protection/>
    </xf>
    <xf numFmtId="0" fontId="0" fillId="0" borderId="14" xfId="33" applyBorder="1">
      <alignment/>
      <protection/>
    </xf>
    <xf numFmtId="0" fontId="15" fillId="0" borderId="15" xfId="33" applyFont="1" applyBorder="1" applyAlignment="1">
      <alignment horizontal="center" vertical="center"/>
      <protection/>
    </xf>
    <xf numFmtId="0" fontId="0" fillId="0" borderId="16" xfId="33" applyBorder="1" applyAlignment="1">
      <alignment horizontal="center" wrapText="1"/>
      <protection/>
    </xf>
    <xf numFmtId="0" fontId="0" fillId="0" borderId="17" xfId="33" applyBorder="1" applyAlignment="1">
      <alignment horizontal="center" wrapText="1"/>
      <protection/>
    </xf>
    <xf numFmtId="0" fontId="14" fillId="0" borderId="18" xfId="33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Continuous" vertical="center"/>
      <protection/>
    </xf>
    <xf numFmtId="0" fontId="14" fillId="0" borderId="20" xfId="33" applyFont="1" applyBorder="1" applyAlignment="1">
      <alignment horizontal="center" vertical="center" textRotation="255"/>
      <protection/>
    </xf>
    <xf numFmtId="0" fontId="0" fillId="0" borderId="21" xfId="33" applyFont="1" applyBorder="1" applyAlignment="1">
      <alignment horizontal="center" vertical="top" textRotation="255"/>
      <protection/>
    </xf>
    <xf numFmtId="0" fontId="0" fillId="0" borderId="21" xfId="33" applyFont="1" applyBorder="1" applyAlignment="1">
      <alignment horizontal="center" vertical="top" textRotation="255" shrinkToFit="1"/>
      <protection/>
    </xf>
    <xf numFmtId="9" fontId="0" fillId="0" borderId="21" xfId="33" applyNumberFormat="1" applyFont="1" applyBorder="1" applyAlignment="1">
      <alignment horizontal="center" vertical="top" textRotation="255" shrinkToFit="1"/>
      <protection/>
    </xf>
    <xf numFmtId="9" fontId="0" fillId="0" borderId="22" xfId="33" applyNumberFormat="1" applyFont="1" applyBorder="1" applyAlignment="1">
      <alignment horizontal="center" vertical="top" textRotation="255" shrinkToFit="1"/>
      <protection/>
    </xf>
    <xf numFmtId="0" fontId="0" fillId="0" borderId="23" xfId="33" applyBorder="1" applyAlignment="1">
      <alignment horizontal="center" wrapText="1"/>
      <protection/>
    </xf>
    <xf numFmtId="178" fontId="7" fillId="33" borderId="10" xfId="33" applyNumberFormat="1" applyFont="1" applyFill="1" applyBorder="1" applyAlignment="1">
      <alignment horizontal="center" vertical="center"/>
      <protection/>
    </xf>
    <xf numFmtId="178" fontId="7" fillId="0" borderId="10" xfId="33" applyNumberFormat="1" applyFont="1" applyFill="1" applyBorder="1" applyAlignment="1">
      <alignment horizontal="center" vertical="center"/>
      <protection/>
    </xf>
    <xf numFmtId="178" fontId="7" fillId="34" borderId="10" xfId="33" applyNumberFormat="1" applyFont="1" applyFill="1" applyBorder="1" applyAlignment="1">
      <alignment horizontal="center" vertical="center"/>
      <protection/>
    </xf>
    <xf numFmtId="179" fontId="7" fillId="0" borderId="10" xfId="33" applyNumberFormat="1" applyFont="1" applyFill="1" applyBorder="1" applyAlignment="1">
      <alignment horizontal="center" vertical="center"/>
      <protection/>
    </xf>
    <xf numFmtId="178" fontId="15" fillId="0" borderId="24" xfId="33" applyNumberFormat="1" applyFont="1" applyBorder="1" applyAlignment="1">
      <alignment horizontal="center" vertical="center"/>
      <protection/>
    </xf>
    <xf numFmtId="178" fontId="0" fillId="0" borderId="25" xfId="33" applyNumberFormat="1" applyBorder="1" applyAlignment="1">
      <alignment horizontal="center" wrapText="1"/>
      <protection/>
    </xf>
    <xf numFmtId="178" fontId="0" fillId="0" borderId="26" xfId="33" applyNumberFormat="1" applyBorder="1" applyAlignment="1">
      <alignment horizontal="center" wrapText="1"/>
      <protection/>
    </xf>
    <xf numFmtId="178" fontId="14" fillId="0" borderId="18" xfId="33" applyNumberFormat="1" applyFont="1" applyBorder="1" applyAlignment="1">
      <alignment horizontal="center" vertical="center"/>
      <protection/>
    </xf>
    <xf numFmtId="178" fontId="0" fillId="0" borderId="19" xfId="33" applyNumberFormat="1" applyFont="1" applyBorder="1" applyAlignment="1">
      <alignment horizontal="centerContinuous" vertical="center"/>
      <protection/>
    </xf>
    <xf numFmtId="178" fontId="19" fillId="0" borderId="20" xfId="33" applyNumberFormat="1" applyFont="1" applyBorder="1" applyAlignment="1">
      <alignment horizontal="center" vertical="justify"/>
      <protection/>
    </xf>
    <xf numFmtId="178" fontId="0" fillId="0" borderId="21" xfId="33" applyNumberFormat="1" applyFont="1" applyBorder="1" applyAlignment="1">
      <alignment horizontal="center" vertical="top" textRotation="255"/>
      <protection/>
    </xf>
    <xf numFmtId="178" fontId="0" fillId="0" borderId="21" xfId="33" applyNumberFormat="1" applyFont="1" applyBorder="1" applyAlignment="1">
      <alignment horizontal="center" vertical="top" textRotation="255" shrinkToFit="1"/>
      <protection/>
    </xf>
    <xf numFmtId="178" fontId="0" fillId="0" borderId="22" xfId="33" applyNumberFormat="1" applyFont="1" applyBorder="1" applyAlignment="1">
      <alignment horizontal="center" vertical="top" textRotation="255" shrinkToFit="1"/>
      <protection/>
    </xf>
    <xf numFmtId="178" fontId="0" fillId="0" borderId="27" xfId="33" applyNumberFormat="1" applyBorder="1" applyAlignment="1">
      <alignment horizontal="center" wrapText="1"/>
      <protection/>
    </xf>
    <xf numFmtId="178" fontId="0" fillId="0" borderId="28" xfId="33" applyNumberFormat="1" applyBorder="1" applyAlignment="1">
      <alignment horizontal="center" wrapText="1"/>
      <protection/>
    </xf>
    <xf numFmtId="179" fontId="21" fillId="35" borderId="10" xfId="33" applyNumberFormat="1" applyFont="1" applyFill="1" applyBorder="1" applyAlignment="1">
      <alignment horizontal="center" vertical="center"/>
      <protection/>
    </xf>
    <xf numFmtId="0" fontId="24" fillId="0" borderId="21" xfId="33" applyFont="1" applyBorder="1">
      <alignment/>
      <protection/>
    </xf>
    <xf numFmtId="0" fontId="24" fillId="0" borderId="10" xfId="33" applyFont="1" applyBorder="1" applyAlignment="1">
      <alignment horizontal="center"/>
      <protection/>
    </xf>
    <xf numFmtId="0" fontId="24" fillId="0" borderId="10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/>
      <protection/>
    </xf>
    <xf numFmtId="178" fontId="9" fillId="0" borderId="10" xfId="33" applyNumberFormat="1" applyFont="1" applyBorder="1" applyAlignment="1">
      <alignment horizontal="center" vertical="center"/>
      <protection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36" borderId="29" xfId="0" applyFont="1" applyFill="1" applyBorder="1" applyAlignment="1">
      <alignment horizontal="left" vertical="center" wrapText="1"/>
    </xf>
    <xf numFmtId="0" fontId="30" fillId="36" borderId="29" xfId="0" applyFont="1" applyFill="1" applyBorder="1" applyAlignment="1">
      <alignment horizontal="center" vertical="center" wrapText="1"/>
    </xf>
    <xf numFmtId="0" fontId="30" fillId="36" borderId="29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24" fillId="36" borderId="29" xfId="0" applyFont="1" applyFill="1" applyBorder="1" applyAlignment="1">
      <alignment horizontal="center" vertical="center"/>
    </xf>
    <xf numFmtId="0" fontId="18" fillId="0" borderId="10" xfId="33" applyNumberFormat="1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29" xfId="0" applyFont="1" applyBorder="1" applyAlignment="1">
      <alignment vertical="center" wrapText="1"/>
    </xf>
    <xf numFmtId="0" fontId="30" fillId="0" borderId="29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 wrapText="1"/>
    </xf>
    <xf numFmtId="177" fontId="7" fillId="38" borderId="10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center" vertical="center" wrapText="1"/>
    </xf>
    <xf numFmtId="177" fontId="7" fillId="0" borderId="30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7" fillId="38" borderId="30" xfId="0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42" fillId="0" borderId="29" xfId="0" applyFont="1" applyBorder="1" applyAlignment="1">
      <alignment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10" xfId="33" applyNumberFormat="1" applyFont="1" applyBorder="1" applyAlignment="1">
      <alignment horizontal="center" vertical="top"/>
      <protection/>
    </xf>
    <xf numFmtId="178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vertical="center"/>
    </xf>
    <xf numFmtId="0" fontId="27" fillId="39" borderId="10" xfId="33" applyFont="1" applyFill="1" applyBorder="1" applyAlignment="1">
      <alignment horizontal="center" vertical="center" wrapText="1"/>
      <protection/>
    </xf>
    <xf numFmtId="0" fontId="29" fillId="39" borderId="10" xfId="33" applyFont="1" applyFill="1" applyBorder="1" applyAlignment="1">
      <alignment horizontal="center" vertical="center" wrapText="1"/>
      <protection/>
    </xf>
    <xf numFmtId="0" fontId="32" fillId="40" borderId="10" xfId="33" applyFont="1" applyFill="1" applyBorder="1" applyAlignment="1">
      <alignment horizontal="center" vertical="center" wrapText="1"/>
      <protection/>
    </xf>
    <xf numFmtId="0" fontId="32" fillId="34" borderId="10" xfId="33" applyFont="1" applyFill="1" applyBorder="1" applyAlignment="1">
      <alignment horizontal="center" vertical="center" wrapText="1"/>
      <protection/>
    </xf>
    <xf numFmtId="0" fontId="32" fillId="41" borderId="10" xfId="33" applyFont="1" applyFill="1" applyBorder="1" applyAlignment="1">
      <alignment horizontal="center" vertical="center" wrapText="1"/>
      <protection/>
    </xf>
    <xf numFmtId="0" fontId="29" fillId="41" borderId="10" xfId="33" applyFont="1" applyFill="1" applyBorder="1" applyAlignment="1">
      <alignment horizontal="center" vertical="center" wrapText="1"/>
      <protection/>
    </xf>
    <xf numFmtId="0" fontId="32" fillId="42" borderId="10" xfId="33" applyFont="1" applyFill="1" applyBorder="1" applyAlignment="1">
      <alignment horizontal="center" vertical="center" wrapText="1"/>
      <protection/>
    </xf>
    <xf numFmtId="0" fontId="33" fillId="42" borderId="10" xfId="33" applyFont="1" applyFill="1" applyBorder="1" applyAlignment="1">
      <alignment horizontal="center" vertical="center" wrapText="1"/>
      <protection/>
    </xf>
    <xf numFmtId="0" fontId="32" fillId="43" borderId="10" xfId="33" applyFont="1" applyFill="1" applyBorder="1" applyAlignment="1">
      <alignment horizontal="center" vertical="center" wrapText="1"/>
      <protection/>
    </xf>
    <xf numFmtId="0" fontId="34" fillId="43" borderId="10" xfId="33" applyFont="1" applyFill="1" applyBorder="1" applyAlignment="1">
      <alignment horizontal="center" vertical="center" wrapText="1"/>
      <protection/>
    </xf>
    <xf numFmtId="0" fontId="32" fillId="44" borderId="10" xfId="33" applyFont="1" applyFill="1" applyBorder="1" applyAlignment="1">
      <alignment horizontal="center" vertical="center" wrapText="1"/>
      <protection/>
    </xf>
    <xf numFmtId="0" fontId="32" fillId="45" borderId="10" xfId="33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32" fillId="36" borderId="10" xfId="33" applyFont="1" applyFill="1" applyBorder="1" applyAlignment="1">
      <alignment horizontal="center" vertical="center" wrapText="1"/>
      <protection/>
    </xf>
    <xf numFmtId="0" fontId="32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2" fillId="0" borderId="10" xfId="33" applyFont="1" applyFill="1" applyBorder="1" applyAlignment="1">
      <alignment horizontal="center" vertical="center" wrapText="1"/>
      <protection/>
    </xf>
    <xf numFmtId="0" fontId="0" fillId="0" borderId="10" xfId="33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24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/>
    </xf>
    <xf numFmtId="0" fontId="9" fillId="46" borderId="10" xfId="0" applyFont="1" applyFill="1" applyBorder="1" applyAlignment="1">
      <alignment horizontal="center" vertical="center"/>
    </xf>
    <xf numFmtId="177" fontId="9" fillId="0" borderId="10" xfId="33" applyNumberFormat="1" applyFont="1" applyBorder="1" applyAlignment="1">
      <alignment horizontal="center" vertical="center"/>
      <protection/>
    </xf>
    <xf numFmtId="0" fontId="78" fillId="0" borderId="10" xfId="33" applyFont="1" applyFill="1" applyBorder="1" applyAlignment="1">
      <alignment horizontal="center" vertical="center"/>
      <protection/>
    </xf>
    <xf numFmtId="179" fontId="79" fillId="0" borderId="10" xfId="33" applyNumberFormat="1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top" wrapText="1"/>
    </xf>
    <xf numFmtId="178" fontId="7" fillId="33" borderId="19" xfId="0" applyNumberFormat="1" applyFont="1" applyFill="1" applyBorder="1" applyAlignment="1">
      <alignment horizontal="center" vertical="center"/>
    </xf>
    <xf numFmtId="178" fontId="7" fillId="0" borderId="19" xfId="33" applyNumberFormat="1" applyFont="1" applyFill="1" applyBorder="1" applyAlignment="1">
      <alignment horizontal="center" vertical="center"/>
      <protection/>
    </xf>
    <xf numFmtId="178" fontId="7" fillId="34" borderId="19" xfId="33" applyNumberFormat="1" applyFont="1" applyFill="1" applyBorder="1" applyAlignment="1">
      <alignment horizontal="center" vertical="center"/>
      <protection/>
    </xf>
    <xf numFmtId="178" fontId="7" fillId="0" borderId="19" xfId="0" applyNumberFormat="1" applyFont="1" applyFill="1" applyBorder="1" applyAlignment="1">
      <alignment horizontal="center" vertical="center"/>
    </xf>
    <xf numFmtId="179" fontId="7" fillId="0" borderId="19" xfId="33" applyNumberFormat="1" applyFont="1" applyFill="1" applyBorder="1" applyAlignment="1">
      <alignment horizontal="center" vertical="center"/>
      <protection/>
    </xf>
    <xf numFmtId="177" fontId="9" fillId="0" borderId="19" xfId="33" applyNumberFormat="1" applyFont="1" applyBorder="1" applyAlignment="1">
      <alignment horizontal="center" vertical="center"/>
      <protection/>
    </xf>
    <xf numFmtId="0" fontId="18" fillId="0" borderId="19" xfId="33" applyNumberFormat="1" applyFont="1" applyBorder="1" applyAlignment="1">
      <alignment horizontal="center" vertical="center"/>
      <protection/>
    </xf>
    <xf numFmtId="0" fontId="24" fillId="0" borderId="38" xfId="0" applyFont="1" applyBorder="1" applyAlignment="1">
      <alignment horizontal="center" vertical="top" wrapText="1"/>
    </xf>
    <xf numFmtId="178" fontId="7" fillId="33" borderId="39" xfId="0" applyNumberFormat="1" applyFont="1" applyFill="1" applyBorder="1" applyAlignment="1">
      <alignment horizontal="center" vertical="center"/>
    </xf>
    <xf numFmtId="178" fontId="7" fillId="0" borderId="39" xfId="33" applyNumberFormat="1" applyFont="1" applyFill="1" applyBorder="1" applyAlignment="1">
      <alignment horizontal="center" vertical="center"/>
      <protection/>
    </xf>
    <xf numFmtId="178" fontId="7" fillId="34" borderId="39" xfId="33" applyNumberFormat="1" applyFont="1" applyFill="1" applyBorder="1" applyAlignment="1">
      <alignment horizontal="center" vertical="center"/>
      <protection/>
    </xf>
    <xf numFmtId="178" fontId="7" fillId="0" borderId="39" xfId="0" applyNumberFormat="1" applyFont="1" applyFill="1" applyBorder="1" applyAlignment="1">
      <alignment horizontal="center" vertical="center"/>
    </xf>
    <xf numFmtId="179" fontId="7" fillId="0" borderId="39" xfId="33" applyNumberFormat="1" applyFont="1" applyFill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177" fontId="9" fillId="0" borderId="39" xfId="33" applyNumberFormat="1" applyFont="1" applyBorder="1" applyAlignment="1">
      <alignment horizontal="center" vertical="center"/>
      <protection/>
    </xf>
    <xf numFmtId="0" fontId="18" fillId="0" borderId="40" xfId="33" applyNumberFormat="1" applyFont="1" applyBorder="1" applyAlignment="1">
      <alignment horizontal="center" vertical="center"/>
      <protection/>
    </xf>
    <xf numFmtId="0" fontId="24" fillId="0" borderId="41" xfId="0" applyFont="1" applyBorder="1" applyAlignment="1">
      <alignment horizontal="center" vertical="top" wrapText="1"/>
    </xf>
    <xf numFmtId="0" fontId="18" fillId="0" borderId="42" xfId="33" applyNumberFormat="1" applyFont="1" applyBorder="1" applyAlignment="1">
      <alignment horizontal="center" vertical="center"/>
      <protection/>
    </xf>
    <xf numFmtId="0" fontId="24" fillId="0" borderId="43" xfId="0" applyFont="1" applyBorder="1" applyAlignment="1">
      <alignment horizontal="center" vertical="top" wrapText="1"/>
    </xf>
    <xf numFmtId="178" fontId="7" fillId="0" borderId="44" xfId="0" applyNumberFormat="1" applyFont="1" applyBorder="1" applyAlignment="1">
      <alignment vertical="center"/>
    </xf>
    <xf numFmtId="178" fontId="7" fillId="34" borderId="44" xfId="33" applyNumberFormat="1" applyFont="1" applyFill="1" applyBorder="1" applyAlignment="1">
      <alignment horizontal="center" vertical="center"/>
      <protection/>
    </xf>
    <xf numFmtId="179" fontId="7" fillId="0" borderId="44" xfId="33" applyNumberFormat="1" applyFont="1" applyFill="1" applyBorder="1" applyAlignment="1">
      <alignment horizontal="center" vertical="center"/>
      <protection/>
    </xf>
    <xf numFmtId="179" fontId="7" fillId="0" borderId="44" xfId="0" applyNumberFormat="1" applyFont="1" applyBorder="1" applyAlignment="1">
      <alignment horizontal="center" vertical="center"/>
    </xf>
    <xf numFmtId="177" fontId="9" fillId="0" borderId="44" xfId="33" applyNumberFormat="1" applyFont="1" applyBorder="1" applyAlignment="1">
      <alignment horizontal="center" vertical="center"/>
      <protection/>
    </xf>
    <xf numFmtId="0" fontId="18" fillId="0" borderId="45" xfId="33" applyNumberFormat="1" applyFont="1" applyBorder="1" applyAlignment="1">
      <alignment horizontal="center" vertical="center"/>
      <protection/>
    </xf>
    <xf numFmtId="178" fontId="7" fillId="33" borderId="19" xfId="33" applyNumberFormat="1" applyFont="1" applyFill="1" applyBorder="1" applyAlignment="1">
      <alignment horizontal="center" vertical="center"/>
      <protection/>
    </xf>
    <xf numFmtId="178" fontId="9" fillId="0" borderId="19" xfId="33" applyNumberFormat="1" applyFont="1" applyBorder="1" applyAlignment="1">
      <alignment horizontal="center" vertical="center"/>
      <protection/>
    </xf>
    <xf numFmtId="0" fontId="21" fillId="0" borderId="19" xfId="33" applyFont="1" applyBorder="1" applyAlignment="1">
      <alignment horizontal="center" vertical="center"/>
      <protection/>
    </xf>
    <xf numFmtId="178" fontId="7" fillId="33" borderId="39" xfId="33" applyNumberFormat="1" applyFont="1" applyFill="1" applyBorder="1" applyAlignment="1">
      <alignment horizontal="center" vertical="center"/>
      <protection/>
    </xf>
    <xf numFmtId="178" fontId="9" fillId="0" borderId="39" xfId="33" applyNumberFormat="1" applyFont="1" applyBorder="1" applyAlignment="1">
      <alignment horizontal="center" vertical="center"/>
      <protection/>
    </xf>
    <xf numFmtId="0" fontId="21" fillId="0" borderId="40" xfId="33" applyFont="1" applyBorder="1" applyAlignment="1">
      <alignment horizontal="center" vertical="center"/>
      <protection/>
    </xf>
    <xf numFmtId="178" fontId="7" fillId="33" borderId="44" xfId="33" applyNumberFormat="1" applyFont="1" applyFill="1" applyBorder="1" applyAlignment="1">
      <alignment horizontal="center" vertical="center"/>
      <protection/>
    </xf>
    <xf numFmtId="178" fontId="7" fillId="0" borderId="44" xfId="33" applyNumberFormat="1" applyFont="1" applyFill="1" applyBorder="1" applyAlignment="1">
      <alignment horizontal="center" vertical="center"/>
      <protection/>
    </xf>
    <xf numFmtId="178" fontId="9" fillId="0" borderId="44" xfId="33" applyNumberFormat="1" applyFont="1" applyBorder="1" applyAlignment="1">
      <alignment horizontal="center" vertical="center"/>
      <protection/>
    </xf>
    <xf numFmtId="0" fontId="21" fillId="0" borderId="45" xfId="33" applyFont="1" applyBorder="1" applyAlignment="1">
      <alignment horizontal="center" vertical="center"/>
      <protection/>
    </xf>
    <xf numFmtId="179" fontId="21" fillId="35" borderId="40" xfId="33" applyNumberFormat="1" applyFont="1" applyFill="1" applyBorder="1" applyAlignment="1">
      <alignment horizontal="center" vertical="center"/>
      <protection/>
    </xf>
    <xf numFmtId="179" fontId="21" fillId="35" borderId="45" xfId="33" applyNumberFormat="1" applyFont="1" applyFill="1" applyBorder="1" applyAlignment="1">
      <alignment horizontal="center" vertical="center"/>
      <protection/>
    </xf>
    <xf numFmtId="179" fontId="21" fillId="35" borderId="19" xfId="33" applyNumberFormat="1" applyFont="1" applyFill="1" applyBorder="1" applyAlignment="1">
      <alignment horizontal="center" vertical="center"/>
      <protection/>
    </xf>
    <xf numFmtId="177" fontId="7" fillId="0" borderId="4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0" fillId="0" borderId="49" xfId="33" applyFont="1" applyBorder="1" applyAlignment="1">
      <alignment horizontal="center" vertical="top"/>
      <protection/>
    </xf>
    <xf numFmtId="0" fontId="0" fillId="0" borderId="50" xfId="33" applyBorder="1" applyAlignment="1">
      <alignment/>
      <protection/>
    </xf>
    <xf numFmtId="0" fontId="0" fillId="0" borderId="51" xfId="33" applyBorder="1" applyAlignment="1">
      <alignment/>
      <protection/>
    </xf>
    <xf numFmtId="0" fontId="14" fillId="0" borderId="52" xfId="33" applyFont="1" applyBorder="1" applyAlignment="1">
      <alignment horizontal="center" vertical="top"/>
      <protection/>
    </xf>
    <xf numFmtId="0" fontId="14" fillId="0" borderId="47" xfId="33" applyFont="1" applyBorder="1" applyAlignment="1">
      <alignment horizontal="center" vertical="top"/>
      <protection/>
    </xf>
    <xf numFmtId="0" fontId="14" fillId="0" borderId="53" xfId="33" applyFont="1" applyBorder="1" applyAlignment="1">
      <alignment horizontal="center" vertical="top"/>
      <protection/>
    </xf>
    <xf numFmtId="0" fontId="14" fillId="0" borderId="54" xfId="33" applyFont="1" applyBorder="1" applyAlignment="1">
      <alignment horizontal="center" vertical="top"/>
      <protection/>
    </xf>
    <xf numFmtId="0" fontId="14" fillId="0" borderId="55" xfId="33" applyFont="1" applyBorder="1" applyAlignment="1">
      <alignment horizontal="center" vertical="top"/>
      <protection/>
    </xf>
    <xf numFmtId="0" fontId="14" fillId="0" borderId="14" xfId="33" applyFont="1" applyBorder="1" applyAlignment="1">
      <alignment horizontal="center" vertical="top"/>
      <protection/>
    </xf>
    <xf numFmtId="0" fontId="14" fillId="0" borderId="56" xfId="33" applyFont="1" applyBorder="1" applyAlignment="1">
      <alignment horizontal="center" vertical="top"/>
      <protection/>
    </xf>
    <xf numFmtId="0" fontId="14" fillId="0" borderId="57" xfId="33" applyFont="1" applyBorder="1" applyAlignment="1">
      <alignment horizontal="center" vertical="top"/>
      <protection/>
    </xf>
    <xf numFmtId="0" fontId="14" fillId="0" borderId="58" xfId="33" applyFont="1" applyBorder="1" applyAlignment="1">
      <alignment horizontal="center" vertical="top"/>
      <protection/>
    </xf>
    <xf numFmtId="0" fontId="15" fillId="0" borderId="59" xfId="33" applyFont="1" applyBorder="1" applyAlignment="1">
      <alignment horizontal="center" vertical="top" textRotation="255"/>
      <protection/>
    </xf>
    <xf numFmtId="0" fontId="15" fillId="0" borderId="25" xfId="33" applyFont="1" applyBorder="1" applyAlignment="1">
      <alignment horizontal="center" vertical="top" textRotation="255"/>
      <protection/>
    </xf>
    <xf numFmtId="0" fontId="9" fillId="0" borderId="60" xfId="33" applyFont="1" applyBorder="1" applyAlignment="1">
      <alignment horizontal="center" vertical="top" wrapText="1"/>
      <protection/>
    </xf>
    <xf numFmtId="0" fontId="9" fillId="0" borderId="11" xfId="33" applyFont="1" applyBorder="1" applyAlignment="1">
      <alignment horizontal="center" vertical="top" wrapText="1"/>
      <protection/>
    </xf>
    <xf numFmtId="0" fontId="9" fillId="0" borderId="61" xfId="33" applyFont="1" applyBorder="1" applyAlignment="1">
      <alignment horizontal="center" vertical="top" wrapText="1"/>
      <protection/>
    </xf>
    <xf numFmtId="0" fontId="9" fillId="0" borderId="26" xfId="33" applyFont="1" applyBorder="1" applyAlignment="1">
      <alignment horizontal="center" vertical="top" wrapText="1"/>
      <protection/>
    </xf>
    <xf numFmtId="0" fontId="17" fillId="0" borderId="62" xfId="33" applyFont="1" applyBorder="1" applyAlignment="1">
      <alignment horizontal="center" vertical="top" wrapText="1"/>
      <protection/>
    </xf>
    <xf numFmtId="0" fontId="17" fillId="0" borderId="63" xfId="33" applyFont="1" applyBorder="1" applyAlignment="1">
      <alignment horizontal="center" vertical="top" wrapText="1"/>
      <protection/>
    </xf>
    <xf numFmtId="0" fontId="9" fillId="0" borderId="64" xfId="33" applyFont="1" applyBorder="1" applyAlignment="1">
      <alignment horizontal="center" vertical="top" wrapText="1"/>
      <protection/>
    </xf>
    <xf numFmtId="0" fontId="9" fillId="0" borderId="65" xfId="33" applyFont="1" applyBorder="1" applyAlignment="1">
      <alignment horizontal="center" vertical="top" wrapText="1"/>
      <protection/>
    </xf>
    <xf numFmtId="0" fontId="20" fillId="0" borderId="0" xfId="33" applyFont="1" applyBorder="1" applyAlignment="1">
      <alignment horizontal="left" vertical="top"/>
      <protection/>
    </xf>
    <xf numFmtId="0" fontId="8" fillId="0" borderId="0" xfId="33" applyFont="1" applyAlignment="1">
      <alignment horizontal="left" vertical="center"/>
      <protection/>
    </xf>
    <xf numFmtId="0" fontId="0" fillId="0" borderId="66" xfId="33" applyFont="1" applyBorder="1" applyAlignment="1">
      <alignment horizontal="center" vertical="center"/>
      <protection/>
    </xf>
    <xf numFmtId="0" fontId="0" fillId="0" borderId="67" xfId="33" applyBorder="1" applyAlignment="1">
      <alignment vertical="center"/>
      <protection/>
    </xf>
    <xf numFmtId="0" fontId="0" fillId="0" borderId="68" xfId="33" applyBorder="1" applyAlignment="1">
      <alignment vertical="center"/>
      <protection/>
    </xf>
    <xf numFmtId="0" fontId="0" fillId="0" borderId="69" xfId="33" applyFont="1" applyBorder="1" applyAlignment="1">
      <alignment horizontal="center" vertical="center"/>
      <protection/>
    </xf>
    <xf numFmtId="0" fontId="0" fillId="0" borderId="70" xfId="33" applyFont="1" applyBorder="1" applyAlignment="1">
      <alignment horizontal="center" vertical="center"/>
      <protection/>
    </xf>
    <xf numFmtId="0" fontId="20" fillId="41" borderId="0" xfId="33" applyFont="1" applyFill="1" applyBorder="1" applyAlignment="1">
      <alignment horizontal="left" vertical="top"/>
      <protection/>
    </xf>
    <xf numFmtId="0" fontId="14" fillId="0" borderId="71" xfId="33" applyFont="1" applyBorder="1" applyAlignment="1">
      <alignment horizontal="center" vertical="top"/>
      <protection/>
    </xf>
    <xf numFmtId="0" fontId="14" fillId="0" borderId="72" xfId="33" applyFont="1" applyBorder="1" applyAlignment="1">
      <alignment horizontal="center" vertical="top"/>
      <protection/>
    </xf>
    <xf numFmtId="0" fontId="14" fillId="0" borderId="73" xfId="33" applyFont="1" applyBorder="1" applyAlignment="1">
      <alignment horizontal="center" vertical="top"/>
      <protection/>
    </xf>
    <xf numFmtId="0" fontId="0" fillId="0" borderId="67" xfId="33" applyFont="1" applyBorder="1" applyAlignment="1">
      <alignment horizontal="center" vertical="center"/>
      <protection/>
    </xf>
    <xf numFmtId="0" fontId="0" fillId="0" borderId="74" xfId="33" applyFont="1" applyBorder="1" applyAlignment="1">
      <alignment horizontal="center" vertical="center"/>
      <protection/>
    </xf>
    <xf numFmtId="0" fontId="14" fillId="0" borderId="75" xfId="33" applyFont="1" applyBorder="1" applyAlignment="1">
      <alignment horizontal="center" vertical="top"/>
      <protection/>
    </xf>
    <xf numFmtId="0" fontId="14" fillId="0" borderId="50" xfId="33" applyFont="1" applyBorder="1" applyAlignment="1">
      <alignment horizontal="center" vertical="top"/>
      <protection/>
    </xf>
    <xf numFmtId="178" fontId="14" fillId="0" borderId="76" xfId="33" applyNumberFormat="1" applyFont="1" applyBorder="1" applyAlignment="1">
      <alignment horizontal="center" vertical="top"/>
      <protection/>
    </xf>
    <xf numFmtId="178" fontId="14" fillId="0" borderId="77" xfId="33" applyNumberFormat="1" applyFont="1" applyBorder="1" applyAlignment="1">
      <alignment horizontal="center" vertical="top"/>
      <protection/>
    </xf>
    <xf numFmtId="178" fontId="9" fillId="0" borderId="11" xfId="33" applyNumberFormat="1" applyFont="1" applyBorder="1" applyAlignment="1">
      <alignment horizontal="center" vertical="top" wrapText="1"/>
      <protection/>
    </xf>
    <xf numFmtId="178" fontId="9" fillId="0" borderId="25" xfId="33" applyNumberFormat="1" applyFont="1" applyBorder="1" applyAlignment="1">
      <alignment horizontal="center" vertical="top" wrapText="1"/>
      <protection/>
    </xf>
    <xf numFmtId="178" fontId="0" fillId="0" borderId="69" xfId="33" applyNumberFormat="1" applyFont="1" applyBorder="1" applyAlignment="1">
      <alignment horizontal="center" vertical="center"/>
      <protection/>
    </xf>
    <xf numFmtId="178" fontId="0" fillId="0" borderId="70" xfId="33" applyNumberFormat="1" applyFont="1" applyBorder="1" applyAlignment="1">
      <alignment horizontal="center" vertical="center"/>
      <protection/>
    </xf>
    <xf numFmtId="178" fontId="9" fillId="0" borderId="26" xfId="33" applyNumberFormat="1" applyFont="1" applyBorder="1" applyAlignment="1">
      <alignment horizontal="center" vertical="top" wrapText="1"/>
      <protection/>
    </xf>
    <xf numFmtId="178" fontId="17" fillId="0" borderId="63" xfId="33" applyNumberFormat="1" applyFont="1" applyBorder="1" applyAlignment="1">
      <alignment horizontal="center" vertical="top" wrapText="1"/>
      <protection/>
    </xf>
    <xf numFmtId="178" fontId="9" fillId="0" borderId="78" xfId="33" applyNumberFormat="1" applyFont="1" applyBorder="1" applyAlignment="1">
      <alignment horizontal="center" vertical="top" wrapText="1"/>
      <protection/>
    </xf>
    <xf numFmtId="178" fontId="9" fillId="0" borderId="65" xfId="33" applyNumberFormat="1" applyFont="1" applyBorder="1" applyAlignment="1">
      <alignment horizontal="center" vertical="top" wrapText="1"/>
      <protection/>
    </xf>
    <xf numFmtId="9" fontId="24" fillId="0" borderId="21" xfId="33" applyNumberFormat="1" applyFont="1" applyBorder="1" applyAlignment="1">
      <alignment horizontal="center"/>
      <protection/>
    </xf>
    <xf numFmtId="0" fontId="24" fillId="0" borderId="21" xfId="33" applyFont="1" applyBorder="1" applyAlignment="1">
      <alignment horizontal="center"/>
      <protection/>
    </xf>
    <xf numFmtId="0" fontId="22" fillId="0" borderId="0" xfId="33" applyFont="1" applyAlignment="1">
      <alignment horizontal="center"/>
      <protection/>
    </xf>
    <xf numFmtId="0" fontId="24" fillId="0" borderId="0" xfId="33" applyFont="1" applyAlignment="1">
      <alignment horizontal="center"/>
      <protection/>
    </xf>
    <xf numFmtId="0" fontId="24" fillId="0" borderId="21" xfId="33" applyFont="1" applyBorder="1" applyAlignment="1">
      <alignment horizontal="center" vertical="center"/>
      <protection/>
    </xf>
    <xf numFmtId="0" fontId="24" fillId="0" borderId="11" xfId="33" applyFont="1" applyBorder="1" applyAlignment="1">
      <alignment horizontal="center" vertical="center"/>
      <protection/>
    </xf>
    <xf numFmtId="0" fontId="24" fillId="0" borderId="19" xfId="33" applyFont="1" applyBorder="1" applyAlignment="1">
      <alignment horizontal="center" vertical="center"/>
      <protection/>
    </xf>
    <xf numFmtId="178" fontId="25" fillId="0" borderId="21" xfId="33" applyNumberFormat="1" applyFont="1" applyBorder="1" applyAlignment="1">
      <alignment horizontal="center" vertical="top" wrapText="1"/>
      <protection/>
    </xf>
    <xf numFmtId="0" fontId="24" fillId="0" borderId="11" xfId="33" applyFont="1" applyBorder="1" applyAlignment="1">
      <alignment wrapText="1"/>
      <protection/>
    </xf>
    <xf numFmtId="0" fontId="24" fillId="0" borderId="19" xfId="33" applyFont="1" applyBorder="1" applyAlignment="1">
      <alignment wrapText="1"/>
      <protection/>
    </xf>
    <xf numFmtId="0" fontId="24" fillId="0" borderId="11" xfId="33" applyFont="1" applyBorder="1">
      <alignment/>
      <protection/>
    </xf>
    <xf numFmtId="0" fontId="24" fillId="0" borderId="19" xfId="33" applyFont="1" applyBorder="1">
      <alignment/>
      <protection/>
    </xf>
    <xf numFmtId="178" fontId="26" fillId="0" borderId="21" xfId="33" applyNumberFormat="1" applyFont="1" applyBorder="1" applyAlignment="1">
      <alignment horizontal="center" vertical="top" wrapText="1"/>
      <protection/>
    </xf>
    <xf numFmtId="0" fontId="25" fillId="0" borderId="21" xfId="33" applyFont="1" applyBorder="1" applyAlignment="1">
      <alignment horizontal="center" wrapText="1"/>
      <protection/>
    </xf>
    <xf numFmtId="0" fontId="25" fillId="0" borderId="11" xfId="33" applyFont="1" applyBorder="1" applyAlignment="1">
      <alignment horizontal="center"/>
      <protection/>
    </xf>
    <xf numFmtId="0" fontId="25" fillId="0" borderId="19" xfId="33" applyFont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2week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1"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rgb="FF0000FF"/>
      </font>
      <border/>
    </dxf>
    <dxf>
      <font>
        <color rgb="FF0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K19">
      <selection activeCell="AG31" sqref="AG31:AG34"/>
    </sheetView>
  </sheetViews>
  <sheetFormatPr defaultColWidth="9.00390625" defaultRowHeight="16.5"/>
  <cols>
    <col min="1" max="1" width="9.125" style="0" bestFit="1" customWidth="1"/>
    <col min="2" max="2" width="4.75390625" style="1" customWidth="1"/>
    <col min="3" max="5" width="3.125" style="0" bestFit="1" customWidth="1"/>
    <col min="6" max="6" width="3.875" style="0" customWidth="1"/>
    <col min="7" max="7" width="2.25390625" style="0" customWidth="1"/>
    <col min="8" max="8" width="9.125" style="0" bestFit="1" customWidth="1"/>
    <col min="9" max="9" width="4.75390625" style="1" bestFit="1" customWidth="1"/>
    <col min="10" max="12" width="3.125" style="0" bestFit="1" customWidth="1"/>
    <col min="13" max="13" width="3.625" style="0" customWidth="1"/>
    <col min="14" max="14" width="2.25390625" style="0" customWidth="1"/>
    <col min="15" max="15" width="9.125" style="0" bestFit="1" customWidth="1"/>
    <col min="16" max="16" width="4.75390625" style="1" bestFit="1" customWidth="1"/>
    <col min="17" max="19" width="3.125" style="0" bestFit="1" customWidth="1"/>
    <col min="20" max="20" width="3.875" style="0" customWidth="1"/>
    <col min="21" max="21" width="2.50390625" style="0" customWidth="1"/>
    <col min="22" max="22" width="9.125" style="0" bestFit="1" customWidth="1"/>
    <col min="23" max="23" width="4.25390625" style="0" bestFit="1" customWidth="1"/>
    <col min="24" max="26" width="3.125" style="0" customWidth="1"/>
    <col min="27" max="27" width="4.375" style="0" customWidth="1"/>
    <col min="28" max="28" width="5.00390625" style="0" customWidth="1"/>
    <col min="29" max="29" width="9.125" style="0" bestFit="1" customWidth="1"/>
    <col min="30" max="30" width="4.25390625" style="0" bestFit="1" customWidth="1"/>
    <col min="31" max="33" width="3.125" style="0" customWidth="1"/>
    <col min="34" max="34" width="4.00390625" style="0" customWidth="1"/>
  </cols>
  <sheetData>
    <row r="1" spans="1:22" ht="19.5">
      <c r="A1" s="216" t="s">
        <v>165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8"/>
    </row>
    <row r="2" spans="1:22" ht="19.5">
      <c r="A2" s="6"/>
      <c r="B2" s="6"/>
      <c r="C2" s="2"/>
      <c r="D2" s="2"/>
      <c r="E2" s="2"/>
      <c r="F2" s="16"/>
      <c r="G2" s="17"/>
      <c r="H2" s="7"/>
      <c r="I2"/>
      <c r="N2" s="17"/>
      <c r="O2" s="16"/>
      <c r="P2" s="2"/>
      <c r="Q2" s="2"/>
      <c r="R2" s="227" t="s">
        <v>360</v>
      </c>
      <c r="S2" s="228"/>
      <c r="T2" s="228"/>
      <c r="U2" s="2"/>
      <c r="V2" s="7"/>
    </row>
    <row r="3" spans="1:34" ht="19.5">
      <c r="A3" s="219" t="s">
        <v>166</v>
      </c>
      <c r="B3" s="220"/>
      <c r="C3" s="220"/>
      <c r="D3" s="220"/>
      <c r="E3" s="220"/>
      <c r="F3" s="221"/>
      <c r="G3" s="15"/>
      <c r="H3" s="219" t="s">
        <v>167</v>
      </c>
      <c r="I3" s="220"/>
      <c r="J3" s="220"/>
      <c r="K3" s="220"/>
      <c r="L3" s="220"/>
      <c r="M3" s="221"/>
      <c r="N3" s="14"/>
      <c r="O3" s="219" t="s">
        <v>168</v>
      </c>
      <c r="P3" s="230"/>
      <c r="Q3" s="230"/>
      <c r="R3" s="230"/>
      <c r="S3" s="230"/>
      <c r="T3" s="231"/>
      <c r="U3" s="2"/>
      <c r="V3" s="219" t="s">
        <v>169</v>
      </c>
      <c r="W3" s="230"/>
      <c r="X3" s="230"/>
      <c r="Y3" s="230"/>
      <c r="Z3" s="230"/>
      <c r="AA3" s="231"/>
      <c r="AC3" s="219" t="s">
        <v>170</v>
      </c>
      <c r="AD3" s="230"/>
      <c r="AE3" s="230"/>
      <c r="AF3" s="230"/>
      <c r="AG3" s="230"/>
      <c r="AH3" s="231"/>
    </row>
    <row r="4" spans="1:34" ht="19.5">
      <c r="A4" s="222" t="s">
        <v>49</v>
      </c>
      <c r="B4" s="222" t="s">
        <v>171</v>
      </c>
      <c r="C4" s="225" t="s">
        <v>172</v>
      </c>
      <c r="D4" s="225" t="s">
        <v>173</v>
      </c>
      <c r="E4" s="225" t="s">
        <v>174</v>
      </c>
      <c r="F4" s="225" t="s">
        <v>54</v>
      </c>
      <c r="G4" s="2"/>
      <c r="H4" s="225" t="s">
        <v>49</v>
      </c>
      <c r="I4" s="225" t="s">
        <v>171</v>
      </c>
      <c r="J4" s="225" t="s">
        <v>172</v>
      </c>
      <c r="K4" s="225" t="s">
        <v>173</v>
      </c>
      <c r="L4" s="225" t="s">
        <v>174</v>
      </c>
      <c r="M4" s="225" t="s">
        <v>54</v>
      </c>
      <c r="N4" s="11"/>
      <c r="O4" s="225" t="s">
        <v>49</v>
      </c>
      <c r="P4" s="225" t="s">
        <v>171</v>
      </c>
      <c r="Q4" s="225" t="s">
        <v>172</v>
      </c>
      <c r="R4" s="225" t="s">
        <v>173</v>
      </c>
      <c r="S4" s="225" t="s">
        <v>174</v>
      </c>
      <c r="T4" s="225" t="s">
        <v>54</v>
      </c>
      <c r="U4" s="2"/>
      <c r="V4" s="225" t="s">
        <v>49</v>
      </c>
      <c r="W4" s="225" t="s">
        <v>171</v>
      </c>
      <c r="X4" s="225" t="s">
        <v>172</v>
      </c>
      <c r="Y4" s="225" t="s">
        <v>173</v>
      </c>
      <c r="Z4" s="225" t="s">
        <v>174</v>
      </c>
      <c r="AA4" s="225" t="s">
        <v>54</v>
      </c>
      <c r="AB4" s="3"/>
      <c r="AC4" s="225" t="s">
        <v>49</v>
      </c>
      <c r="AD4" s="225" t="s">
        <v>171</v>
      </c>
      <c r="AE4" s="225" t="s">
        <v>172</v>
      </c>
      <c r="AF4" s="225" t="s">
        <v>173</v>
      </c>
      <c r="AG4" s="225" t="s">
        <v>174</v>
      </c>
      <c r="AH4" s="225" t="s">
        <v>54</v>
      </c>
    </row>
    <row r="5" spans="1:34" ht="16.5">
      <c r="A5" s="223"/>
      <c r="B5" s="224"/>
      <c r="C5" s="229"/>
      <c r="D5" s="229"/>
      <c r="E5" s="229"/>
      <c r="F5" s="226"/>
      <c r="G5" s="10"/>
      <c r="H5" s="229"/>
      <c r="I5" s="226"/>
      <c r="J5" s="229"/>
      <c r="K5" s="229"/>
      <c r="L5" s="229"/>
      <c r="M5" s="226"/>
      <c r="N5" s="11"/>
      <c r="O5" s="229"/>
      <c r="P5" s="226"/>
      <c r="Q5" s="229"/>
      <c r="R5" s="229"/>
      <c r="S5" s="229"/>
      <c r="T5" s="226"/>
      <c r="U5" s="3"/>
      <c r="V5" s="229"/>
      <c r="W5" s="226"/>
      <c r="X5" s="229"/>
      <c r="Y5" s="229"/>
      <c r="Z5" s="229"/>
      <c r="AA5" s="226"/>
      <c r="AB5" s="3"/>
      <c r="AC5" s="229"/>
      <c r="AD5" s="226"/>
      <c r="AE5" s="229"/>
      <c r="AF5" s="229"/>
      <c r="AG5" s="229"/>
      <c r="AH5" s="226"/>
    </row>
    <row r="6" spans="1:38" s="3" customFormat="1" ht="16.5">
      <c r="A6" s="97" t="s">
        <v>175</v>
      </c>
      <c r="B6" s="97" t="s">
        <v>176</v>
      </c>
      <c r="C6" s="104"/>
      <c r="D6" s="104"/>
      <c r="E6" s="104"/>
      <c r="F6" s="22">
        <f>IF(AND(D6="",E6=""),0,IF(AVERAGE(D6:E6)=0,"",AVERAGE(D6:E6)))</f>
        <v>0</v>
      </c>
      <c r="G6" s="10"/>
      <c r="H6" s="97" t="s">
        <v>175</v>
      </c>
      <c r="I6" s="97" t="s">
        <v>176</v>
      </c>
      <c r="J6" s="104"/>
      <c r="K6" s="18">
        <v>30</v>
      </c>
      <c r="L6" s="18">
        <v>30</v>
      </c>
      <c r="M6" s="22">
        <f>IF(AND(K6="",L6=""),0,IF(AVERAGE(K6:L6)=0,"",AVERAGE(K6:L6)))</f>
        <v>30</v>
      </c>
      <c r="N6" s="80"/>
      <c r="O6" s="97" t="s">
        <v>175</v>
      </c>
      <c r="P6" s="97" t="s">
        <v>176</v>
      </c>
      <c r="Q6" s="104"/>
      <c r="R6" s="104"/>
      <c r="S6" s="18">
        <v>27</v>
      </c>
      <c r="T6" s="22">
        <f>IF(AND(R6="",S6=""),0,IF(AVERAGE(R6:S6)=0,"",AVERAGE(R6:S6)))</f>
        <v>27</v>
      </c>
      <c r="U6" s="108"/>
      <c r="V6" s="97" t="s">
        <v>175</v>
      </c>
      <c r="W6" s="97" t="s">
        <v>176</v>
      </c>
      <c r="X6" s="104"/>
      <c r="Y6" s="104"/>
      <c r="Z6" s="18">
        <v>27</v>
      </c>
      <c r="AA6" s="22">
        <f>IF(AND(Y6="",Z6=""),0,IF(AVERAGE(Y6:Z6)=0,"",AVERAGE(Y6:Z6)))</f>
        <v>27</v>
      </c>
      <c r="AB6" s="108"/>
      <c r="AC6" s="97" t="s">
        <v>175</v>
      </c>
      <c r="AD6" s="97" t="s">
        <v>176</v>
      </c>
      <c r="AE6" s="104"/>
      <c r="AF6" s="104"/>
      <c r="AG6" s="104"/>
      <c r="AH6" s="22">
        <f>IF(AND(AF6="",AG6=""),0,IF(AVERAGE(AF6:AG6)=0,"",AVERAGE(AF6:AG6)))</f>
        <v>0</v>
      </c>
      <c r="AI6" s="108"/>
      <c r="AJ6" s="108"/>
      <c r="AK6" s="108"/>
      <c r="AL6" s="108"/>
    </row>
    <row r="7" spans="1:45" ht="16.5">
      <c r="A7" s="120" t="s">
        <v>177</v>
      </c>
      <c r="B7" s="120" t="s">
        <v>155</v>
      </c>
      <c r="C7" s="104"/>
      <c r="D7" s="18">
        <v>15</v>
      </c>
      <c r="E7" s="18">
        <v>26</v>
      </c>
      <c r="F7" s="22">
        <f aca="true" t="shared" si="0" ref="F7:F34">IF(AND(D7="",E7=""),0,IF(AVERAGE(D7:E7)=0,"",AVERAGE(D7:E7)))</f>
        <v>20.5</v>
      </c>
      <c r="G7" s="108"/>
      <c r="H7" s="120" t="s">
        <v>177</v>
      </c>
      <c r="I7" s="120" t="s">
        <v>155</v>
      </c>
      <c r="J7" s="104"/>
      <c r="K7" s="104"/>
      <c r="L7" s="18">
        <v>30</v>
      </c>
      <c r="M7" s="22">
        <f aca="true" t="shared" si="1" ref="M7:M34">IF(AND(K7="",L7=""),0,IF(AVERAGE(K7:L7)=0,"",AVERAGE(K7:L7)))</f>
        <v>30</v>
      </c>
      <c r="N7" s="108"/>
      <c r="O7" s="120" t="s">
        <v>177</v>
      </c>
      <c r="P7" s="120" t="s">
        <v>155</v>
      </c>
      <c r="Q7" s="104"/>
      <c r="R7" s="104"/>
      <c r="S7" s="18">
        <v>30</v>
      </c>
      <c r="T7" s="22">
        <f aca="true" t="shared" si="2" ref="T7:T34">IF(AND(R7="",S7=""),0,IF(AVERAGE(R7:S7)=0,"",AVERAGE(R7:S7)))</f>
        <v>30</v>
      </c>
      <c r="U7" s="108"/>
      <c r="V7" s="120" t="s">
        <v>177</v>
      </c>
      <c r="W7" s="120" t="s">
        <v>155</v>
      </c>
      <c r="X7" s="104"/>
      <c r="Y7" s="18">
        <v>20</v>
      </c>
      <c r="Z7" s="18">
        <v>27</v>
      </c>
      <c r="AA7" s="22">
        <f aca="true" t="shared" si="3" ref="AA7:AA34">IF(AND(Y7="",Z7=""),0,IF(AVERAGE(Y7:Z7)=0,"",AVERAGE(Y7:Z7)))</f>
        <v>23.5</v>
      </c>
      <c r="AB7" s="108"/>
      <c r="AC7" s="120" t="s">
        <v>177</v>
      </c>
      <c r="AD7" s="120" t="s">
        <v>155</v>
      </c>
      <c r="AE7" s="104"/>
      <c r="AF7" s="18">
        <v>23</v>
      </c>
      <c r="AG7" s="18">
        <v>30</v>
      </c>
      <c r="AH7" s="22">
        <f aca="true" t="shared" si="4" ref="AH7:AH34">IF(AND(AF7="",AG7=""),0,IF(AVERAGE(AF7:AG7)=0,"",AVERAGE(AF7:AG7)))</f>
        <v>26.5</v>
      </c>
      <c r="AI7" s="108"/>
      <c r="AJ7" s="108"/>
      <c r="AK7" s="108"/>
      <c r="AL7" s="108"/>
      <c r="AM7" s="3"/>
      <c r="AN7" s="3"/>
      <c r="AO7" s="3"/>
      <c r="AP7" s="3"/>
      <c r="AQ7" s="3"/>
      <c r="AR7" s="3"/>
      <c r="AS7" s="3"/>
    </row>
    <row r="8" spans="1:45" ht="16.5">
      <c r="A8" s="120" t="s">
        <v>178</v>
      </c>
      <c r="B8" s="120" t="s">
        <v>155</v>
      </c>
      <c r="C8" s="103"/>
      <c r="D8" s="104"/>
      <c r="E8" s="104"/>
      <c r="F8" s="22">
        <f t="shared" si="0"/>
        <v>0</v>
      </c>
      <c r="G8" s="108"/>
      <c r="H8" s="120" t="s">
        <v>178</v>
      </c>
      <c r="I8" s="120" t="s">
        <v>155</v>
      </c>
      <c r="J8" s="103"/>
      <c r="K8" s="104"/>
      <c r="L8" s="18">
        <v>21</v>
      </c>
      <c r="M8" s="22">
        <f t="shared" si="1"/>
        <v>21</v>
      </c>
      <c r="N8" s="108"/>
      <c r="O8" s="120" t="s">
        <v>178</v>
      </c>
      <c r="P8" s="120" t="s">
        <v>155</v>
      </c>
      <c r="Q8" s="103"/>
      <c r="R8" s="104"/>
      <c r="S8" s="18">
        <v>21</v>
      </c>
      <c r="T8" s="22">
        <f t="shared" si="2"/>
        <v>21</v>
      </c>
      <c r="U8" s="108"/>
      <c r="V8" s="120" t="s">
        <v>178</v>
      </c>
      <c r="W8" s="120" t="s">
        <v>155</v>
      </c>
      <c r="X8" s="103"/>
      <c r="Y8" s="18">
        <v>9</v>
      </c>
      <c r="Z8" s="18">
        <v>15</v>
      </c>
      <c r="AA8" s="22">
        <f t="shared" si="3"/>
        <v>12</v>
      </c>
      <c r="AB8" s="108"/>
      <c r="AC8" s="120" t="s">
        <v>178</v>
      </c>
      <c r="AD8" s="120" t="s">
        <v>155</v>
      </c>
      <c r="AE8" s="103"/>
      <c r="AF8" s="104"/>
      <c r="AG8" s="104"/>
      <c r="AH8" s="22">
        <f t="shared" si="4"/>
        <v>0</v>
      </c>
      <c r="AI8" s="108"/>
      <c r="AJ8" s="108"/>
      <c r="AK8" s="108"/>
      <c r="AL8" s="108"/>
      <c r="AM8" s="3"/>
      <c r="AN8" s="3"/>
      <c r="AO8" s="3"/>
      <c r="AP8" s="3"/>
      <c r="AQ8" s="3"/>
      <c r="AR8" s="3"/>
      <c r="AS8" s="3"/>
    </row>
    <row r="9" spans="1:45" ht="16.5">
      <c r="A9" s="120" t="s">
        <v>179</v>
      </c>
      <c r="B9" s="120" t="s">
        <v>155</v>
      </c>
      <c r="C9" s="104"/>
      <c r="D9" s="104"/>
      <c r="E9" s="104"/>
      <c r="F9" s="22">
        <f t="shared" si="0"/>
        <v>0</v>
      </c>
      <c r="G9" s="108"/>
      <c r="H9" s="120" t="s">
        <v>179</v>
      </c>
      <c r="I9" s="120" t="s">
        <v>155</v>
      </c>
      <c r="J9" s="104"/>
      <c r="K9" s="104"/>
      <c r="L9" s="18">
        <v>21</v>
      </c>
      <c r="M9" s="22">
        <f t="shared" si="1"/>
        <v>21</v>
      </c>
      <c r="N9" s="108"/>
      <c r="O9" s="120" t="s">
        <v>179</v>
      </c>
      <c r="P9" s="120" t="s">
        <v>155</v>
      </c>
      <c r="Q9" s="104"/>
      <c r="R9" s="104"/>
      <c r="S9" s="18">
        <v>21</v>
      </c>
      <c r="T9" s="22">
        <f t="shared" si="2"/>
        <v>21</v>
      </c>
      <c r="U9" s="108"/>
      <c r="V9" s="120" t="s">
        <v>179</v>
      </c>
      <c r="W9" s="120" t="s">
        <v>155</v>
      </c>
      <c r="X9" s="104"/>
      <c r="Y9" s="104"/>
      <c r="Z9" s="104"/>
      <c r="AA9" s="22">
        <f t="shared" si="3"/>
        <v>0</v>
      </c>
      <c r="AB9" s="108"/>
      <c r="AC9" s="120" t="s">
        <v>179</v>
      </c>
      <c r="AD9" s="120" t="s">
        <v>155</v>
      </c>
      <c r="AE9" s="104"/>
      <c r="AF9" s="104"/>
      <c r="AG9" s="104"/>
      <c r="AH9" s="22">
        <f t="shared" si="4"/>
        <v>0</v>
      </c>
      <c r="AI9" s="108"/>
      <c r="AJ9" s="108"/>
      <c r="AK9" s="108"/>
      <c r="AL9" s="108"/>
      <c r="AM9" s="3"/>
      <c r="AN9" s="3"/>
      <c r="AO9" s="3"/>
      <c r="AP9" s="3"/>
      <c r="AQ9" s="3"/>
      <c r="AR9" s="3"/>
      <c r="AS9" s="3"/>
    </row>
    <row r="10" spans="1:45" ht="17.25" thickBot="1">
      <c r="A10" s="121" t="s">
        <v>180</v>
      </c>
      <c r="B10" s="121" t="s">
        <v>154</v>
      </c>
      <c r="C10" s="105"/>
      <c r="D10" s="104"/>
      <c r="E10" s="104"/>
      <c r="F10" s="22">
        <f t="shared" si="0"/>
        <v>0</v>
      </c>
      <c r="G10" s="108"/>
      <c r="H10" s="121" t="s">
        <v>180</v>
      </c>
      <c r="I10" s="121" t="s">
        <v>154</v>
      </c>
      <c r="J10" s="105"/>
      <c r="K10" s="104"/>
      <c r="L10" s="18">
        <v>27</v>
      </c>
      <c r="M10" s="22">
        <f t="shared" si="1"/>
        <v>27</v>
      </c>
      <c r="N10" s="80"/>
      <c r="O10" s="121" t="s">
        <v>180</v>
      </c>
      <c r="P10" s="121" t="s">
        <v>154</v>
      </c>
      <c r="Q10" s="105"/>
      <c r="R10" s="104"/>
      <c r="S10" s="18">
        <v>30</v>
      </c>
      <c r="T10" s="22">
        <f t="shared" si="2"/>
        <v>30</v>
      </c>
      <c r="U10" s="108"/>
      <c r="V10" s="121" t="s">
        <v>180</v>
      </c>
      <c r="W10" s="121" t="s">
        <v>154</v>
      </c>
      <c r="X10" s="105"/>
      <c r="Y10" s="104"/>
      <c r="Z10" s="18">
        <v>30</v>
      </c>
      <c r="AA10" s="22">
        <f t="shared" si="3"/>
        <v>30</v>
      </c>
      <c r="AB10" s="108"/>
      <c r="AC10" s="121" t="s">
        <v>180</v>
      </c>
      <c r="AD10" s="121" t="s">
        <v>154</v>
      </c>
      <c r="AE10" s="105"/>
      <c r="AF10" s="104"/>
      <c r="AG10" s="18">
        <v>30</v>
      </c>
      <c r="AH10" s="22">
        <f t="shared" si="4"/>
        <v>30</v>
      </c>
      <c r="AI10" s="108"/>
      <c r="AJ10" s="108"/>
      <c r="AK10" s="108"/>
      <c r="AL10" s="108"/>
      <c r="AM10" s="3"/>
      <c r="AN10" s="3"/>
      <c r="AO10" s="3"/>
      <c r="AP10" s="3"/>
      <c r="AQ10" s="3"/>
      <c r="AR10" s="3"/>
      <c r="AS10" s="3"/>
    </row>
    <row r="11" spans="1:45" ht="16.5">
      <c r="A11" s="122" t="s">
        <v>156</v>
      </c>
      <c r="B11" s="122" t="s">
        <v>155</v>
      </c>
      <c r="C11" s="106"/>
      <c r="D11" s="104"/>
      <c r="E11" s="104"/>
      <c r="F11" s="22">
        <f t="shared" si="0"/>
        <v>0</v>
      </c>
      <c r="G11" s="108"/>
      <c r="H11" s="122" t="s">
        <v>156</v>
      </c>
      <c r="I11" s="122" t="s">
        <v>155</v>
      </c>
      <c r="J11" s="106"/>
      <c r="K11" s="104"/>
      <c r="L11" s="104"/>
      <c r="M11" s="22">
        <f t="shared" si="1"/>
        <v>0</v>
      </c>
      <c r="N11" s="80"/>
      <c r="O11" s="122" t="s">
        <v>156</v>
      </c>
      <c r="P11" s="122" t="s">
        <v>155</v>
      </c>
      <c r="Q11" s="106"/>
      <c r="R11" s="171"/>
      <c r="S11" s="171"/>
      <c r="T11" s="22">
        <f t="shared" si="2"/>
        <v>0</v>
      </c>
      <c r="U11" s="108"/>
      <c r="V11" s="122" t="s">
        <v>156</v>
      </c>
      <c r="W11" s="122" t="s">
        <v>155</v>
      </c>
      <c r="X11" s="106"/>
      <c r="Y11" s="104"/>
      <c r="Z11" s="104"/>
      <c r="AA11" s="22">
        <f t="shared" si="3"/>
        <v>0</v>
      </c>
      <c r="AB11" s="108"/>
      <c r="AC11" s="122" t="s">
        <v>156</v>
      </c>
      <c r="AD11" s="122" t="s">
        <v>155</v>
      </c>
      <c r="AE11" s="106"/>
      <c r="AF11" s="104"/>
      <c r="AG11" s="104"/>
      <c r="AH11" s="22">
        <f t="shared" si="4"/>
        <v>0</v>
      </c>
      <c r="AI11" s="108"/>
      <c r="AJ11" s="108"/>
      <c r="AK11" s="108"/>
      <c r="AL11" s="108"/>
      <c r="AM11" s="3"/>
      <c r="AN11" s="3"/>
      <c r="AO11" s="3"/>
      <c r="AP11" s="3"/>
      <c r="AQ11" s="3"/>
      <c r="AR11" s="3"/>
      <c r="AS11" s="3"/>
    </row>
    <row r="12" spans="1:45" ht="16.5">
      <c r="A12" s="123" t="s">
        <v>157</v>
      </c>
      <c r="B12" s="123" t="s">
        <v>155</v>
      </c>
      <c r="C12" s="104"/>
      <c r="D12" s="18">
        <v>12</v>
      </c>
      <c r="E12" s="104"/>
      <c r="F12" s="22">
        <f t="shared" si="0"/>
        <v>12</v>
      </c>
      <c r="G12" s="108"/>
      <c r="H12" s="123" t="s">
        <v>157</v>
      </c>
      <c r="I12" s="123" t="s">
        <v>155</v>
      </c>
      <c r="J12" s="104"/>
      <c r="K12" s="104"/>
      <c r="L12" s="104"/>
      <c r="M12" s="22">
        <f t="shared" si="1"/>
        <v>0</v>
      </c>
      <c r="N12" s="80"/>
      <c r="O12" s="123" t="s">
        <v>157</v>
      </c>
      <c r="P12" s="123" t="s">
        <v>155</v>
      </c>
      <c r="Q12" s="104"/>
      <c r="R12" s="18">
        <v>22</v>
      </c>
      <c r="S12" s="18">
        <v>27</v>
      </c>
      <c r="T12" s="22">
        <f t="shared" si="2"/>
        <v>24.5</v>
      </c>
      <c r="U12" s="108"/>
      <c r="V12" s="123" t="s">
        <v>157</v>
      </c>
      <c r="W12" s="123" t="s">
        <v>155</v>
      </c>
      <c r="X12" s="104"/>
      <c r="Y12" s="104"/>
      <c r="Z12" s="18">
        <v>15</v>
      </c>
      <c r="AA12" s="22">
        <f t="shared" si="3"/>
        <v>15</v>
      </c>
      <c r="AB12" s="108"/>
      <c r="AC12" s="123" t="s">
        <v>157</v>
      </c>
      <c r="AD12" s="123" t="s">
        <v>155</v>
      </c>
      <c r="AE12" s="104"/>
      <c r="AF12" s="18">
        <v>20</v>
      </c>
      <c r="AG12" s="104"/>
      <c r="AH12" s="22">
        <f t="shared" si="4"/>
        <v>20</v>
      </c>
      <c r="AI12" s="108"/>
      <c r="AJ12" s="108"/>
      <c r="AK12" s="108"/>
      <c r="AL12" s="108"/>
      <c r="AM12" s="3"/>
      <c r="AN12" s="3"/>
      <c r="AO12" s="3"/>
      <c r="AP12" s="3"/>
      <c r="AQ12" s="3"/>
      <c r="AR12" s="3"/>
      <c r="AS12" s="3"/>
    </row>
    <row r="13" spans="1:45" ht="17.25" thickBot="1">
      <c r="A13" s="124" t="s">
        <v>181</v>
      </c>
      <c r="B13" s="124" t="s">
        <v>155</v>
      </c>
      <c r="C13" s="105"/>
      <c r="D13" s="104"/>
      <c r="E13" s="104"/>
      <c r="F13" s="22">
        <f t="shared" si="0"/>
        <v>0</v>
      </c>
      <c r="G13" s="108"/>
      <c r="H13" s="124" t="s">
        <v>181</v>
      </c>
      <c r="I13" s="124" t="s">
        <v>155</v>
      </c>
      <c r="J13" s="105"/>
      <c r="K13" s="104"/>
      <c r="L13" s="18">
        <v>24</v>
      </c>
      <c r="M13" s="22">
        <f t="shared" si="1"/>
        <v>24</v>
      </c>
      <c r="N13" s="80"/>
      <c r="O13" s="124" t="s">
        <v>181</v>
      </c>
      <c r="P13" s="124" t="s">
        <v>155</v>
      </c>
      <c r="Q13" s="105"/>
      <c r="R13" s="104"/>
      <c r="S13" s="18">
        <v>27</v>
      </c>
      <c r="T13" s="22">
        <f t="shared" si="2"/>
        <v>27</v>
      </c>
      <c r="U13" s="108"/>
      <c r="V13" s="124" t="s">
        <v>181</v>
      </c>
      <c r="W13" s="124" t="s">
        <v>155</v>
      </c>
      <c r="X13" s="105"/>
      <c r="Y13" s="18">
        <v>26</v>
      </c>
      <c r="Z13" s="18">
        <v>24</v>
      </c>
      <c r="AA13" s="22">
        <f t="shared" si="3"/>
        <v>25</v>
      </c>
      <c r="AB13" s="108"/>
      <c r="AC13" s="124" t="s">
        <v>181</v>
      </c>
      <c r="AD13" s="124" t="s">
        <v>155</v>
      </c>
      <c r="AE13" s="105"/>
      <c r="AF13" s="104"/>
      <c r="AG13" s="104"/>
      <c r="AH13" s="22">
        <f t="shared" si="4"/>
        <v>0</v>
      </c>
      <c r="AI13" s="108"/>
      <c r="AJ13" s="108"/>
      <c r="AK13" s="108"/>
      <c r="AL13" s="108"/>
      <c r="AM13" s="3"/>
      <c r="AN13" s="3"/>
      <c r="AO13" s="3"/>
      <c r="AP13" s="3"/>
      <c r="AQ13" s="3"/>
      <c r="AR13" s="3"/>
      <c r="AS13" s="3"/>
    </row>
    <row r="14" spans="1:45" ht="16.5">
      <c r="A14" s="125" t="s">
        <v>182</v>
      </c>
      <c r="B14" s="125" t="s">
        <v>155</v>
      </c>
      <c r="C14" s="106"/>
      <c r="D14" s="18">
        <v>15</v>
      </c>
      <c r="E14" s="18">
        <v>24</v>
      </c>
      <c r="F14" s="22">
        <f t="shared" si="0"/>
        <v>19.5</v>
      </c>
      <c r="G14" s="10"/>
      <c r="H14" s="125" t="s">
        <v>182</v>
      </c>
      <c r="I14" s="125" t="s">
        <v>155</v>
      </c>
      <c r="J14" s="106"/>
      <c r="K14" s="104"/>
      <c r="L14" s="104"/>
      <c r="M14" s="22">
        <f t="shared" si="1"/>
        <v>0</v>
      </c>
      <c r="N14" s="80"/>
      <c r="O14" s="125" t="s">
        <v>182</v>
      </c>
      <c r="P14" s="125" t="s">
        <v>155</v>
      </c>
      <c r="Q14" s="106"/>
      <c r="R14" s="104"/>
      <c r="S14" s="18">
        <v>27</v>
      </c>
      <c r="T14" s="22">
        <f t="shared" si="2"/>
        <v>27</v>
      </c>
      <c r="U14" s="108"/>
      <c r="V14" s="125" t="s">
        <v>182</v>
      </c>
      <c r="W14" s="125" t="s">
        <v>155</v>
      </c>
      <c r="X14" s="106"/>
      <c r="Y14" s="104"/>
      <c r="Z14" s="104"/>
      <c r="AA14" s="22">
        <f t="shared" si="3"/>
        <v>0</v>
      </c>
      <c r="AB14" s="108"/>
      <c r="AC14" s="125" t="s">
        <v>182</v>
      </c>
      <c r="AD14" s="125" t="s">
        <v>155</v>
      </c>
      <c r="AE14" s="106"/>
      <c r="AF14" s="104"/>
      <c r="AG14" s="104"/>
      <c r="AH14" s="22">
        <f t="shared" si="4"/>
        <v>0</v>
      </c>
      <c r="AI14" s="108"/>
      <c r="AJ14" s="108"/>
      <c r="AK14" s="108"/>
      <c r="AL14" s="108"/>
      <c r="AM14" s="3"/>
      <c r="AN14" s="3"/>
      <c r="AO14" s="3"/>
      <c r="AP14" s="3"/>
      <c r="AQ14" s="3"/>
      <c r="AR14" s="3"/>
      <c r="AS14" s="3"/>
    </row>
    <row r="15" spans="1:45" ht="16.5">
      <c r="A15" s="120" t="s">
        <v>183</v>
      </c>
      <c r="B15" s="120" t="s">
        <v>155</v>
      </c>
      <c r="C15" s="104"/>
      <c r="D15" s="104"/>
      <c r="E15" s="104"/>
      <c r="F15" s="22">
        <f t="shared" si="0"/>
        <v>0</v>
      </c>
      <c r="G15" s="10"/>
      <c r="H15" s="120" t="s">
        <v>183</v>
      </c>
      <c r="I15" s="120" t="s">
        <v>155</v>
      </c>
      <c r="J15" s="104"/>
      <c r="K15" s="104"/>
      <c r="L15" s="104"/>
      <c r="M15" s="22">
        <f t="shared" si="1"/>
        <v>0</v>
      </c>
      <c r="N15" s="80"/>
      <c r="O15" s="120" t="s">
        <v>183</v>
      </c>
      <c r="P15" s="120" t="s">
        <v>155</v>
      </c>
      <c r="Q15" s="104"/>
      <c r="R15" s="18">
        <v>30</v>
      </c>
      <c r="S15" s="18">
        <v>30</v>
      </c>
      <c r="T15" s="22">
        <f t="shared" si="2"/>
        <v>30</v>
      </c>
      <c r="U15" s="108"/>
      <c r="V15" s="120" t="s">
        <v>183</v>
      </c>
      <c r="W15" s="120" t="s">
        <v>155</v>
      </c>
      <c r="X15" s="104"/>
      <c r="Y15" s="104"/>
      <c r="Z15" s="104"/>
      <c r="AA15" s="22">
        <f t="shared" si="3"/>
        <v>0</v>
      </c>
      <c r="AB15" s="108"/>
      <c r="AC15" s="120" t="s">
        <v>183</v>
      </c>
      <c r="AD15" s="120" t="s">
        <v>155</v>
      </c>
      <c r="AE15" s="104"/>
      <c r="AF15" s="104"/>
      <c r="AG15" s="104"/>
      <c r="AH15" s="22">
        <f t="shared" si="4"/>
        <v>0</v>
      </c>
      <c r="AI15" s="108"/>
      <c r="AJ15" s="108"/>
      <c r="AK15" s="108"/>
      <c r="AL15" s="108"/>
      <c r="AM15" s="3"/>
      <c r="AN15" s="3"/>
      <c r="AO15" s="3"/>
      <c r="AP15" s="3"/>
      <c r="AQ15" s="3"/>
      <c r="AR15" s="3"/>
      <c r="AS15" s="3"/>
    </row>
    <row r="16" spans="1:45" ht="16.5">
      <c r="A16" s="120" t="s">
        <v>184</v>
      </c>
      <c r="B16" s="120" t="s">
        <v>154</v>
      </c>
      <c r="C16" s="104"/>
      <c r="D16" s="104"/>
      <c r="E16" s="18">
        <v>27</v>
      </c>
      <c r="F16" s="22">
        <f t="shared" si="0"/>
        <v>27</v>
      </c>
      <c r="G16" s="10"/>
      <c r="H16" s="120" t="s">
        <v>184</v>
      </c>
      <c r="I16" s="120" t="s">
        <v>154</v>
      </c>
      <c r="J16" s="104"/>
      <c r="K16" s="18">
        <v>24</v>
      </c>
      <c r="L16" s="18">
        <v>29</v>
      </c>
      <c r="M16" s="22">
        <f t="shared" si="1"/>
        <v>26.5</v>
      </c>
      <c r="N16" s="80"/>
      <c r="O16" s="120" t="s">
        <v>184</v>
      </c>
      <c r="P16" s="120" t="s">
        <v>154</v>
      </c>
      <c r="Q16" s="104"/>
      <c r="R16" s="104"/>
      <c r="S16" s="18">
        <v>30</v>
      </c>
      <c r="T16" s="22">
        <f t="shared" si="2"/>
        <v>30</v>
      </c>
      <c r="U16" s="108"/>
      <c r="V16" s="120" t="s">
        <v>184</v>
      </c>
      <c r="W16" s="120" t="s">
        <v>154</v>
      </c>
      <c r="X16" s="104"/>
      <c r="Y16" s="104"/>
      <c r="Z16" s="104"/>
      <c r="AA16" s="22">
        <f t="shared" si="3"/>
        <v>0</v>
      </c>
      <c r="AB16" s="108"/>
      <c r="AC16" s="120" t="s">
        <v>184</v>
      </c>
      <c r="AD16" s="120" t="s">
        <v>154</v>
      </c>
      <c r="AE16" s="104"/>
      <c r="AF16" s="18">
        <v>26</v>
      </c>
      <c r="AG16" s="104"/>
      <c r="AH16" s="22">
        <f t="shared" si="4"/>
        <v>26</v>
      </c>
      <c r="AI16" s="108"/>
      <c r="AJ16" s="108"/>
      <c r="AK16" s="108"/>
      <c r="AL16" s="108"/>
      <c r="AM16" s="3"/>
      <c r="AN16" s="3"/>
      <c r="AO16" s="3"/>
      <c r="AP16" s="3"/>
      <c r="AQ16" s="3"/>
      <c r="AR16" s="3"/>
      <c r="AS16" s="3"/>
    </row>
    <row r="17" spans="1:45" ht="16.5">
      <c r="A17" s="120" t="s">
        <v>185</v>
      </c>
      <c r="B17" s="120" t="s">
        <v>155</v>
      </c>
      <c r="C17" s="104"/>
      <c r="D17" s="104"/>
      <c r="E17" s="104"/>
      <c r="F17" s="22">
        <f t="shared" si="0"/>
        <v>0</v>
      </c>
      <c r="G17" s="10"/>
      <c r="H17" s="120" t="s">
        <v>185</v>
      </c>
      <c r="I17" s="120" t="s">
        <v>155</v>
      </c>
      <c r="J17" s="104"/>
      <c r="K17" s="104"/>
      <c r="L17" s="18">
        <v>26</v>
      </c>
      <c r="M17" s="22">
        <f t="shared" si="1"/>
        <v>26</v>
      </c>
      <c r="N17" s="80"/>
      <c r="O17" s="120" t="s">
        <v>185</v>
      </c>
      <c r="P17" s="120" t="s">
        <v>155</v>
      </c>
      <c r="Q17" s="104"/>
      <c r="R17" s="104"/>
      <c r="S17" s="18">
        <v>27</v>
      </c>
      <c r="T17" s="22">
        <f t="shared" si="2"/>
        <v>27</v>
      </c>
      <c r="U17" s="108"/>
      <c r="V17" s="120" t="s">
        <v>185</v>
      </c>
      <c r="W17" s="120" t="s">
        <v>155</v>
      </c>
      <c r="X17" s="104"/>
      <c r="Y17" s="104"/>
      <c r="Z17" s="104"/>
      <c r="AA17" s="22">
        <f t="shared" si="3"/>
        <v>0</v>
      </c>
      <c r="AB17" s="108"/>
      <c r="AC17" s="120" t="s">
        <v>185</v>
      </c>
      <c r="AD17" s="120" t="s">
        <v>155</v>
      </c>
      <c r="AE17" s="104"/>
      <c r="AF17" s="104"/>
      <c r="AG17" s="104"/>
      <c r="AH17" s="22">
        <f t="shared" si="4"/>
        <v>0</v>
      </c>
      <c r="AI17" s="108"/>
      <c r="AJ17" s="108"/>
      <c r="AK17" s="108"/>
      <c r="AL17" s="108"/>
      <c r="AM17" s="3"/>
      <c r="AN17" s="3"/>
      <c r="AO17" s="3"/>
      <c r="AP17" s="3"/>
      <c r="AQ17" s="3"/>
      <c r="AR17" s="3"/>
      <c r="AS17" s="3"/>
    </row>
    <row r="18" spans="1:45" ht="16.5">
      <c r="A18" s="120" t="s">
        <v>186</v>
      </c>
      <c r="B18" s="120" t="s">
        <v>155</v>
      </c>
      <c r="C18" s="104"/>
      <c r="D18" s="104"/>
      <c r="E18" s="104"/>
      <c r="F18" s="22">
        <f t="shared" si="0"/>
        <v>0</v>
      </c>
      <c r="G18" s="10"/>
      <c r="H18" s="120" t="s">
        <v>186</v>
      </c>
      <c r="I18" s="120" t="s">
        <v>155</v>
      </c>
      <c r="J18" s="104"/>
      <c r="K18" s="104"/>
      <c r="L18" s="104"/>
      <c r="M18" s="22">
        <f t="shared" si="1"/>
        <v>0</v>
      </c>
      <c r="N18" s="80"/>
      <c r="O18" s="120" t="s">
        <v>186</v>
      </c>
      <c r="P18" s="120" t="s">
        <v>155</v>
      </c>
      <c r="Q18" s="104"/>
      <c r="R18" s="104"/>
      <c r="S18" s="18">
        <v>27</v>
      </c>
      <c r="T18" s="22">
        <f t="shared" si="2"/>
        <v>27</v>
      </c>
      <c r="U18" s="108"/>
      <c r="V18" s="120" t="s">
        <v>186</v>
      </c>
      <c r="W18" s="120" t="s">
        <v>155</v>
      </c>
      <c r="X18" s="104"/>
      <c r="Y18" s="104"/>
      <c r="Z18" s="104"/>
      <c r="AA18" s="22">
        <f t="shared" si="3"/>
        <v>0</v>
      </c>
      <c r="AB18" s="108"/>
      <c r="AC18" s="120" t="s">
        <v>186</v>
      </c>
      <c r="AD18" s="120" t="s">
        <v>155</v>
      </c>
      <c r="AE18" s="104"/>
      <c r="AF18" s="104"/>
      <c r="AG18" s="104"/>
      <c r="AH18" s="22">
        <f t="shared" si="4"/>
        <v>0</v>
      </c>
      <c r="AI18" s="108"/>
      <c r="AJ18" s="108"/>
      <c r="AK18" s="108"/>
      <c r="AL18" s="108"/>
      <c r="AM18" s="3"/>
      <c r="AN18" s="3"/>
      <c r="AO18" s="3"/>
      <c r="AP18" s="3"/>
      <c r="AQ18" s="3"/>
      <c r="AR18" s="3"/>
      <c r="AS18" s="3"/>
    </row>
    <row r="19" spans="1:45" ht="17.25" thickBot="1">
      <c r="A19" s="121" t="s">
        <v>187</v>
      </c>
      <c r="B19" s="121" t="s">
        <v>154</v>
      </c>
      <c r="C19" s="105"/>
      <c r="D19" s="18">
        <v>30</v>
      </c>
      <c r="E19" s="104"/>
      <c r="F19" s="22">
        <f t="shared" si="0"/>
        <v>30</v>
      </c>
      <c r="G19" s="10"/>
      <c r="H19" s="121" t="s">
        <v>187</v>
      </c>
      <c r="I19" s="121" t="s">
        <v>154</v>
      </c>
      <c r="J19" s="105"/>
      <c r="K19" s="104"/>
      <c r="L19" s="104"/>
      <c r="M19" s="22">
        <f t="shared" si="1"/>
        <v>0</v>
      </c>
      <c r="N19" s="80"/>
      <c r="O19" s="121" t="s">
        <v>187</v>
      </c>
      <c r="P19" s="121" t="s">
        <v>154</v>
      </c>
      <c r="Q19" s="105"/>
      <c r="R19" s="104"/>
      <c r="S19" s="18">
        <v>27</v>
      </c>
      <c r="T19" s="22">
        <f t="shared" si="2"/>
        <v>27</v>
      </c>
      <c r="U19" s="108"/>
      <c r="V19" s="121" t="s">
        <v>187</v>
      </c>
      <c r="W19" s="121" t="s">
        <v>154</v>
      </c>
      <c r="X19" s="105"/>
      <c r="Y19" s="104"/>
      <c r="Z19" s="104"/>
      <c r="AA19" s="22">
        <f t="shared" si="3"/>
        <v>0</v>
      </c>
      <c r="AB19" s="108"/>
      <c r="AC19" s="121" t="s">
        <v>187</v>
      </c>
      <c r="AD19" s="121" t="s">
        <v>154</v>
      </c>
      <c r="AE19" s="105"/>
      <c r="AF19" s="104"/>
      <c r="AG19" s="104"/>
      <c r="AH19" s="22">
        <f t="shared" si="4"/>
        <v>0</v>
      </c>
      <c r="AI19" s="108"/>
      <c r="AJ19" s="108"/>
      <c r="AK19" s="108"/>
      <c r="AL19" s="108"/>
      <c r="AM19" s="3"/>
      <c r="AN19" s="3"/>
      <c r="AO19" s="3"/>
      <c r="AP19" s="3"/>
      <c r="AQ19" s="3"/>
      <c r="AR19" s="3"/>
      <c r="AS19" s="3"/>
    </row>
    <row r="20" spans="1:45" ht="16.5">
      <c r="A20" s="122" t="s">
        <v>188</v>
      </c>
      <c r="B20" s="122" t="s">
        <v>155</v>
      </c>
      <c r="C20" s="106"/>
      <c r="D20" s="104"/>
      <c r="E20" s="104"/>
      <c r="F20" s="22">
        <f t="shared" si="0"/>
        <v>0</v>
      </c>
      <c r="G20" s="10"/>
      <c r="H20" s="122" t="s">
        <v>188</v>
      </c>
      <c r="I20" s="122" t="s">
        <v>155</v>
      </c>
      <c r="J20" s="106"/>
      <c r="K20" s="104"/>
      <c r="L20" s="104"/>
      <c r="M20" s="22">
        <f t="shared" si="1"/>
        <v>0</v>
      </c>
      <c r="N20" s="80"/>
      <c r="O20" s="122" t="s">
        <v>188</v>
      </c>
      <c r="P20" s="122" t="s">
        <v>155</v>
      </c>
      <c r="Q20" s="106"/>
      <c r="R20" s="104"/>
      <c r="S20" s="104"/>
      <c r="T20" s="22">
        <f t="shared" si="2"/>
        <v>0</v>
      </c>
      <c r="U20" s="108"/>
      <c r="V20" s="122" t="s">
        <v>188</v>
      </c>
      <c r="W20" s="122" t="s">
        <v>155</v>
      </c>
      <c r="X20" s="106"/>
      <c r="Y20" s="18">
        <v>14</v>
      </c>
      <c r="Z20" s="18">
        <v>18</v>
      </c>
      <c r="AA20" s="22">
        <f t="shared" si="3"/>
        <v>16</v>
      </c>
      <c r="AB20" s="108"/>
      <c r="AC20" s="122" t="s">
        <v>188</v>
      </c>
      <c r="AD20" s="122" t="s">
        <v>155</v>
      </c>
      <c r="AE20" s="106"/>
      <c r="AF20" s="104"/>
      <c r="AG20" s="104"/>
      <c r="AH20" s="22">
        <f t="shared" si="4"/>
        <v>0</v>
      </c>
      <c r="AI20" s="108"/>
      <c r="AJ20" s="108"/>
      <c r="AK20" s="108"/>
      <c r="AL20" s="108"/>
      <c r="AM20" s="3"/>
      <c r="AN20" s="3"/>
      <c r="AO20" s="3"/>
      <c r="AP20" s="3"/>
      <c r="AQ20" s="3"/>
      <c r="AR20" s="3"/>
      <c r="AS20" s="3"/>
    </row>
    <row r="21" spans="1:45" ht="17.25" thickBot="1">
      <c r="A21" s="124" t="s">
        <v>189</v>
      </c>
      <c r="B21" s="124" t="s">
        <v>155</v>
      </c>
      <c r="C21" s="105"/>
      <c r="D21" s="18">
        <v>24</v>
      </c>
      <c r="E21" s="104"/>
      <c r="F21" s="22">
        <f t="shared" si="0"/>
        <v>24</v>
      </c>
      <c r="G21" s="10"/>
      <c r="H21" s="124" t="s">
        <v>189</v>
      </c>
      <c r="I21" s="124" t="s">
        <v>155</v>
      </c>
      <c r="J21" s="105"/>
      <c r="K21" s="104"/>
      <c r="L21" s="104"/>
      <c r="M21" s="22">
        <f t="shared" si="1"/>
        <v>0</v>
      </c>
      <c r="N21" s="80"/>
      <c r="O21" s="124" t="s">
        <v>189</v>
      </c>
      <c r="P21" s="124" t="s">
        <v>155</v>
      </c>
      <c r="Q21" s="105"/>
      <c r="R21" s="104"/>
      <c r="S21" s="104"/>
      <c r="T21" s="22">
        <f t="shared" si="2"/>
        <v>0</v>
      </c>
      <c r="U21" s="108"/>
      <c r="V21" s="124" t="s">
        <v>189</v>
      </c>
      <c r="W21" s="124" t="s">
        <v>155</v>
      </c>
      <c r="X21" s="105"/>
      <c r="Y21" s="104"/>
      <c r="Z21" s="18">
        <v>18</v>
      </c>
      <c r="AA21" s="22">
        <f t="shared" si="3"/>
        <v>18</v>
      </c>
      <c r="AB21" s="108"/>
      <c r="AC21" s="124" t="s">
        <v>189</v>
      </c>
      <c r="AD21" s="124" t="s">
        <v>155</v>
      </c>
      <c r="AE21" s="105"/>
      <c r="AF21" s="104"/>
      <c r="AG21" s="18">
        <v>30</v>
      </c>
      <c r="AH21" s="22">
        <f t="shared" si="4"/>
        <v>30</v>
      </c>
      <c r="AI21" s="108"/>
      <c r="AJ21" s="108"/>
      <c r="AK21" s="108"/>
      <c r="AL21" s="108"/>
      <c r="AM21" s="3"/>
      <c r="AN21" s="3"/>
      <c r="AO21" s="3"/>
      <c r="AP21" s="3"/>
      <c r="AQ21" s="3"/>
      <c r="AR21" s="3"/>
      <c r="AS21" s="3"/>
    </row>
    <row r="22" spans="1:45" ht="16.5">
      <c r="A22" s="125" t="s">
        <v>159</v>
      </c>
      <c r="B22" s="125" t="s">
        <v>154</v>
      </c>
      <c r="C22" s="106"/>
      <c r="D22" s="18">
        <v>23</v>
      </c>
      <c r="E22" s="18">
        <v>29</v>
      </c>
      <c r="F22" s="22">
        <f t="shared" si="0"/>
        <v>26</v>
      </c>
      <c r="G22" s="10"/>
      <c r="H22" s="125" t="s">
        <v>159</v>
      </c>
      <c r="I22" s="125" t="s">
        <v>154</v>
      </c>
      <c r="J22" s="106"/>
      <c r="K22" s="18">
        <v>18</v>
      </c>
      <c r="L22" s="18">
        <v>24</v>
      </c>
      <c r="M22" s="22">
        <f t="shared" si="1"/>
        <v>21</v>
      </c>
      <c r="N22" s="80"/>
      <c r="O22" s="125" t="s">
        <v>159</v>
      </c>
      <c r="P22" s="125" t="s">
        <v>154</v>
      </c>
      <c r="Q22" s="106"/>
      <c r="R22" s="18">
        <v>25.5</v>
      </c>
      <c r="S22" s="18">
        <v>27</v>
      </c>
      <c r="T22" s="22">
        <f t="shared" si="2"/>
        <v>26.25</v>
      </c>
      <c r="U22" s="108"/>
      <c r="V22" s="125" t="s">
        <v>159</v>
      </c>
      <c r="W22" s="125" t="s">
        <v>154</v>
      </c>
      <c r="X22" s="106"/>
      <c r="Y22" s="104"/>
      <c r="Z22" s="18">
        <v>21</v>
      </c>
      <c r="AA22" s="22">
        <f t="shared" si="3"/>
        <v>21</v>
      </c>
      <c r="AB22" s="108"/>
      <c r="AC22" s="125" t="s">
        <v>159</v>
      </c>
      <c r="AD22" s="125" t="s">
        <v>154</v>
      </c>
      <c r="AE22" s="106"/>
      <c r="AF22" s="18">
        <v>21</v>
      </c>
      <c r="AG22" s="104"/>
      <c r="AH22" s="22">
        <f t="shared" si="4"/>
        <v>21</v>
      </c>
      <c r="AI22" s="108"/>
      <c r="AJ22" s="108"/>
      <c r="AK22" s="108"/>
      <c r="AL22" s="108"/>
      <c r="AM22" s="3"/>
      <c r="AN22" s="3"/>
      <c r="AO22" s="3"/>
      <c r="AP22" s="3"/>
      <c r="AQ22" s="3"/>
      <c r="AR22" s="3"/>
      <c r="AS22" s="3"/>
    </row>
    <row r="23" spans="1:45" ht="16.5">
      <c r="A23" s="120" t="s">
        <v>160</v>
      </c>
      <c r="B23" s="120" t="s">
        <v>154</v>
      </c>
      <c r="C23" s="104"/>
      <c r="D23" s="18">
        <v>15</v>
      </c>
      <c r="E23" s="104"/>
      <c r="F23" s="22">
        <f t="shared" si="0"/>
        <v>15</v>
      </c>
      <c r="G23" s="10"/>
      <c r="H23" s="120" t="s">
        <v>160</v>
      </c>
      <c r="I23" s="120" t="s">
        <v>154</v>
      </c>
      <c r="J23" s="104"/>
      <c r="K23" s="104"/>
      <c r="L23" s="18">
        <v>23</v>
      </c>
      <c r="M23" s="22">
        <f t="shared" si="1"/>
        <v>23</v>
      </c>
      <c r="N23" s="80"/>
      <c r="O23" s="120" t="s">
        <v>160</v>
      </c>
      <c r="P23" s="120" t="s">
        <v>154</v>
      </c>
      <c r="Q23" s="104"/>
      <c r="R23" s="18">
        <v>22.5</v>
      </c>
      <c r="S23" s="18">
        <v>30</v>
      </c>
      <c r="T23" s="22">
        <f t="shared" si="2"/>
        <v>26.25</v>
      </c>
      <c r="U23" s="108"/>
      <c r="V23" s="120" t="s">
        <v>160</v>
      </c>
      <c r="W23" s="120" t="s">
        <v>154</v>
      </c>
      <c r="X23" s="104"/>
      <c r="Y23" s="104"/>
      <c r="Z23" s="104"/>
      <c r="AA23" s="22">
        <f t="shared" si="3"/>
        <v>0</v>
      </c>
      <c r="AB23" s="108"/>
      <c r="AC23" s="120" t="s">
        <v>160</v>
      </c>
      <c r="AD23" s="120" t="s">
        <v>154</v>
      </c>
      <c r="AE23" s="104"/>
      <c r="AF23" s="18">
        <v>19</v>
      </c>
      <c r="AG23" s="18">
        <v>30</v>
      </c>
      <c r="AH23" s="22">
        <f t="shared" si="4"/>
        <v>24.5</v>
      </c>
      <c r="AI23" s="108"/>
      <c r="AJ23" s="108"/>
      <c r="AK23" s="108"/>
      <c r="AL23" s="108"/>
      <c r="AM23" s="3"/>
      <c r="AN23" s="3"/>
      <c r="AO23" s="3"/>
      <c r="AP23" s="3"/>
      <c r="AQ23" s="3"/>
      <c r="AR23" s="3"/>
      <c r="AS23" s="3"/>
    </row>
    <row r="24" spans="1:45" ht="17.25" thickBot="1">
      <c r="A24" s="121" t="s">
        <v>163</v>
      </c>
      <c r="B24" s="121" t="s">
        <v>154</v>
      </c>
      <c r="C24" s="105"/>
      <c r="D24" s="104"/>
      <c r="E24" s="18">
        <v>30</v>
      </c>
      <c r="F24" s="22">
        <f t="shared" si="0"/>
        <v>30</v>
      </c>
      <c r="G24" s="10"/>
      <c r="H24" s="121" t="s">
        <v>163</v>
      </c>
      <c r="I24" s="121" t="s">
        <v>154</v>
      </c>
      <c r="J24" s="105"/>
      <c r="K24" s="104"/>
      <c r="L24" s="104"/>
      <c r="M24" s="22">
        <f t="shared" si="1"/>
        <v>0</v>
      </c>
      <c r="N24" s="80"/>
      <c r="O24" s="121" t="s">
        <v>163</v>
      </c>
      <c r="P24" s="121" t="s">
        <v>154</v>
      </c>
      <c r="Q24" s="105"/>
      <c r="R24" s="18">
        <v>27</v>
      </c>
      <c r="S24" s="18">
        <v>30</v>
      </c>
      <c r="T24" s="22">
        <f t="shared" si="2"/>
        <v>28.5</v>
      </c>
      <c r="U24" s="108"/>
      <c r="V24" s="121" t="s">
        <v>163</v>
      </c>
      <c r="W24" s="121" t="s">
        <v>154</v>
      </c>
      <c r="X24" s="105"/>
      <c r="Y24" s="104"/>
      <c r="Z24" s="104"/>
      <c r="AA24" s="22">
        <f t="shared" si="3"/>
        <v>0</v>
      </c>
      <c r="AB24" s="108"/>
      <c r="AC24" s="121" t="s">
        <v>163</v>
      </c>
      <c r="AD24" s="121" t="s">
        <v>154</v>
      </c>
      <c r="AE24" s="105"/>
      <c r="AF24" s="104"/>
      <c r="AG24" s="104"/>
      <c r="AH24" s="22">
        <f t="shared" si="4"/>
        <v>0</v>
      </c>
      <c r="AI24" s="108"/>
      <c r="AJ24" s="108"/>
      <c r="AK24" s="108"/>
      <c r="AL24" s="108"/>
      <c r="AM24" s="3"/>
      <c r="AN24" s="3"/>
      <c r="AO24" s="3"/>
      <c r="AP24" s="3"/>
      <c r="AQ24" s="3"/>
      <c r="AR24" s="3"/>
      <c r="AS24" s="3"/>
    </row>
    <row r="25" spans="1:45" ht="16.5">
      <c r="A25" s="122" t="s">
        <v>190</v>
      </c>
      <c r="B25" s="122" t="s">
        <v>155</v>
      </c>
      <c r="C25" s="106"/>
      <c r="D25" s="104"/>
      <c r="E25" s="104"/>
      <c r="F25" s="22">
        <f t="shared" si="0"/>
        <v>0</v>
      </c>
      <c r="G25" s="10"/>
      <c r="H25" s="122" t="s">
        <v>190</v>
      </c>
      <c r="I25" s="122" t="s">
        <v>155</v>
      </c>
      <c r="J25" s="106"/>
      <c r="K25" s="18">
        <v>24</v>
      </c>
      <c r="L25" s="104"/>
      <c r="M25" s="22">
        <f t="shared" si="1"/>
        <v>24</v>
      </c>
      <c r="N25" s="80"/>
      <c r="O25" s="122" t="s">
        <v>190</v>
      </c>
      <c r="P25" s="122" t="s">
        <v>155</v>
      </c>
      <c r="Q25" s="106"/>
      <c r="R25" s="18">
        <v>27</v>
      </c>
      <c r="S25" s="18">
        <v>30</v>
      </c>
      <c r="T25" s="22">
        <f t="shared" si="2"/>
        <v>28.5</v>
      </c>
      <c r="U25" s="108"/>
      <c r="V25" s="122" t="s">
        <v>190</v>
      </c>
      <c r="W25" s="122" t="s">
        <v>155</v>
      </c>
      <c r="X25" s="106"/>
      <c r="Y25" s="18">
        <v>27</v>
      </c>
      <c r="Z25" s="18">
        <v>24</v>
      </c>
      <c r="AA25" s="22">
        <f t="shared" si="3"/>
        <v>25.5</v>
      </c>
      <c r="AB25" s="108"/>
      <c r="AC25" s="122" t="s">
        <v>190</v>
      </c>
      <c r="AD25" s="122" t="s">
        <v>155</v>
      </c>
      <c r="AE25" s="106"/>
      <c r="AF25" s="18">
        <v>19</v>
      </c>
      <c r="AG25" s="104"/>
      <c r="AH25" s="22">
        <f t="shared" si="4"/>
        <v>19</v>
      </c>
      <c r="AI25" s="108"/>
      <c r="AJ25" s="108"/>
      <c r="AK25" s="108"/>
      <c r="AL25" s="108"/>
      <c r="AM25" s="3"/>
      <c r="AN25" s="3"/>
      <c r="AO25" s="3"/>
      <c r="AP25" s="3"/>
      <c r="AQ25" s="3"/>
      <c r="AR25" s="3"/>
      <c r="AS25" s="3"/>
    </row>
    <row r="26" spans="1:45" ht="17.25" thickBot="1">
      <c r="A26" s="124" t="s">
        <v>191</v>
      </c>
      <c r="B26" s="124" t="s">
        <v>155</v>
      </c>
      <c r="C26" s="105"/>
      <c r="D26" s="18">
        <v>15</v>
      </c>
      <c r="E26" s="104"/>
      <c r="F26" s="22">
        <f t="shared" si="0"/>
        <v>15</v>
      </c>
      <c r="G26" s="10"/>
      <c r="H26" s="124" t="s">
        <v>191</v>
      </c>
      <c r="I26" s="124" t="s">
        <v>155</v>
      </c>
      <c r="J26" s="105"/>
      <c r="K26" s="104"/>
      <c r="L26" s="18">
        <v>24</v>
      </c>
      <c r="M26" s="22">
        <f t="shared" si="1"/>
        <v>24</v>
      </c>
      <c r="N26" s="80"/>
      <c r="O26" s="124" t="s">
        <v>191</v>
      </c>
      <c r="P26" s="124" t="s">
        <v>155</v>
      </c>
      <c r="Q26" s="105"/>
      <c r="R26" s="18">
        <v>23.5</v>
      </c>
      <c r="S26" s="18">
        <v>27</v>
      </c>
      <c r="T26" s="22">
        <f t="shared" si="2"/>
        <v>25.25</v>
      </c>
      <c r="U26" s="108"/>
      <c r="V26" s="124" t="s">
        <v>191</v>
      </c>
      <c r="W26" s="124" t="s">
        <v>155</v>
      </c>
      <c r="X26" s="105"/>
      <c r="Y26" s="104"/>
      <c r="Z26" s="104"/>
      <c r="AA26" s="22">
        <f t="shared" si="3"/>
        <v>0</v>
      </c>
      <c r="AB26" s="108"/>
      <c r="AC26" s="124" t="s">
        <v>191</v>
      </c>
      <c r="AD26" s="124" t="s">
        <v>155</v>
      </c>
      <c r="AE26" s="105"/>
      <c r="AF26" s="104"/>
      <c r="AG26" s="18">
        <v>27</v>
      </c>
      <c r="AH26" s="22">
        <f t="shared" si="4"/>
        <v>27</v>
      </c>
      <c r="AI26" s="108"/>
      <c r="AJ26" s="108"/>
      <c r="AK26" s="108"/>
      <c r="AL26" s="108"/>
      <c r="AM26" s="3"/>
      <c r="AN26" s="3"/>
      <c r="AO26" s="3"/>
      <c r="AP26" s="3"/>
      <c r="AQ26" s="3"/>
      <c r="AR26" s="3"/>
      <c r="AS26" s="3"/>
    </row>
    <row r="27" spans="1:45" ht="16.5">
      <c r="A27" s="125" t="s">
        <v>192</v>
      </c>
      <c r="B27" s="125" t="s">
        <v>154</v>
      </c>
      <c r="C27" s="106"/>
      <c r="D27" s="18">
        <v>24</v>
      </c>
      <c r="E27" s="104"/>
      <c r="F27" s="22">
        <f t="shared" si="0"/>
        <v>24</v>
      </c>
      <c r="G27" s="10"/>
      <c r="H27" s="125" t="s">
        <v>192</v>
      </c>
      <c r="I27" s="125" t="s">
        <v>154</v>
      </c>
      <c r="J27" s="106"/>
      <c r="K27" s="18">
        <v>21</v>
      </c>
      <c r="L27" s="104"/>
      <c r="M27" s="22">
        <f t="shared" si="1"/>
        <v>21</v>
      </c>
      <c r="N27" s="80"/>
      <c r="O27" s="125" t="s">
        <v>192</v>
      </c>
      <c r="P27" s="125" t="s">
        <v>154</v>
      </c>
      <c r="Q27" s="106"/>
      <c r="R27" s="104"/>
      <c r="S27" s="18">
        <v>21</v>
      </c>
      <c r="T27" s="22">
        <f t="shared" si="2"/>
        <v>21</v>
      </c>
      <c r="U27" s="108"/>
      <c r="V27" s="125" t="s">
        <v>192</v>
      </c>
      <c r="W27" s="125" t="s">
        <v>154</v>
      </c>
      <c r="X27" s="106"/>
      <c r="Y27" s="18">
        <v>21</v>
      </c>
      <c r="Z27" s="104"/>
      <c r="AA27" s="22">
        <f t="shared" si="3"/>
        <v>21</v>
      </c>
      <c r="AB27" s="108"/>
      <c r="AC27" s="125" t="s">
        <v>192</v>
      </c>
      <c r="AD27" s="125" t="s">
        <v>154</v>
      </c>
      <c r="AE27" s="106"/>
      <c r="AF27" s="18">
        <v>17</v>
      </c>
      <c r="AG27" s="104"/>
      <c r="AH27" s="22">
        <f t="shared" si="4"/>
        <v>17</v>
      </c>
      <c r="AI27" s="108"/>
      <c r="AJ27" s="108"/>
      <c r="AK27" s="108"/>
      <c r="AL27" s="108"/>
      <c r="AM27" s="3"/>
      <c r="AN27" s="3"/>
      <c r="AO27" s="3"/>
      <c r="AP27" s="3"/>
      <c r="AQ27" s="3"/>
      <c r="AR27" s="3"/>
      <c r="AS27" s="3"/>
    </row>
    <row r="28" spans="1:45" ht="16.5">
      <c r="A28" s="120" t="s">
        <v>193</v>
      </c>
      <c r="B28" s="120" t="s">
        <v>155</v>
      </c>
      <c r="C28" s="104"/>
      <c r="D28" s="104"/>
      <c r="E28" s="104"/>
      <c r="F28" s="22">
        <f t="shared" si="0"/>
        <v>0</v>
      </c>
      <c r="G28" s="10"/>
      <c r="H28" s="120" t="s">
        <v>193</v>
      </c>
      <c r="I28" s="120" t="s">
        <v>155</v>
      </c>
      <c r="J28" s="104"/>
      <c r="K28" s="18">
        <v>18</v>
      </c>
      <c r="L28" s="104"/>
      <c r="M28" s="22">
        <f t="shared" si="1"/>
        <v>18</v>
      </c>
      <c r="N28" s="80"/>
      <c r="O28" s="120" t="s">
        <v>193</v>
      </c>
      <c r="P28" s="120" t="s">
        <v>155</v>
      </c>
      <c r="Q28" s="104"/>
      <c r="R28" s="18">
        <v>24</v>
      </c>
      <c r="S28" s="18">
        <v>20</v>
      </c>
      <c r="T28" s="22">
        <f t="shared" si="2"/>
        <v>22</v>
      </c>
      <c r="U28" s="108"/>
      <c r="V28" s="120" t="s">
        <v>193</v>
      </c>
      <c r="W28" s="120" t="s">
        <v>155</v>
      </c>
      <c r="X28" s="104"/>
      <c r="Y28" s="18">
        <v>14</v>
      </c>
      <c r="Z28" s="104"/>
      <c r="AA28" s="22">
        <f t="shared" si="3"/>
        <v>14</v>
      </c>
      <c r="AB28" s="108"/>
      <c r="AC28" s="120" t="s">
        <v>193</v>
      </c>
      <c r="AD28" s="120" t="s">
        <v>155</v>
      </c>
      <c r="AE28" s="104"/>
      <c r="AF28" s="18">
        <v>18</v>
      </c>
      <c r="AG28" s="104"/>
      <c r="AH28" s="22">
        <f t="shared" si="4"/>
        <v>18</v>
      </c>
      <c r="AI28" s="108"/>
      <c r="AJ28" s="108"/>
      <c r="AK28" s="108"/>
      <c r="AL28" s="108"/>
      <c r="AM28" s="3"/>
      <c r="AN28" s="3"/>
      <c r="AO28" s="3"/>
      <c r="AP28" s="3"/>
      <c r="AQ28" s="3"/>
      <c r="AR28" s="3"/>
      <c r="AS28" s="3"/>
    </row>
    <row r="29" spans="1:45" ht="16.5">
      <c r="A29" s="120" t="s">
        <v>194</v>
      </c>
      <c r="B29" s="120" t="s">
        <v>154</v>
      </c>
      <c r="C29" s="104"/>
      <c r="D29" s="18">
        <v>18</v>
      </c>
      <c r="E29" s="104"/>
      <c r="F29" s="22">
        <f t="shared" si="0"/>
        <v>18</v>
      </c>
      <c r="G29" s="10"/>
      <c r="H29" s="120" t="s">
        <v>194</v>
      </c>
      <c r="I29" s="120" t="s">
        <v>154</v>
      </c>
      <c r="J29" s="104"/>
      <c r="K29" s="18">
        <v>21</v>
      </c>
      <c r="L29" s="18">
        <v>29</v>
      </c>
      <c r="M29" s="22">
        <f t="shared" si="1"/>
        <v>25</v>
      </c>
      <c r="N29" s="80"/>
      <c r="O29" s="120" t="s">
        <v>194</v>
      </c>
      <c r="P29" s="120" t="s">
        <v>154</v>
      </c>
      <c r="Q29" s="104"/>
      <c r="R29" s="18">
        <v>28.5</v>
      </c>
      <c r="S29" s="18">
        <v>29</v>
      </c>
      <c r="T29" s="22">
        <f t="shared" si="2"/>
        <v>28.75</v>
      </c>
      <c r="U29" s="108"/>
      <c r="V29" s="120" t="s">
        <v>194</v>
      </c>
      <c r="W29" s="120" t="s">
        <v>154</v>
      </c>
      <c r="X29" s="104"/>
      <c r="Y29" s="18">
        <v>12</v>
      </c>
      <c r="Z29" s="18">
        <v>15</v>
      </c>
      <c r="AA29" s="22">
        <f t="shared" si="3"/>
        <v>13.5</v>
      </c>
      <c r="AB29" s="108"/>
      <c r="AC29" s="120" t="s">
        <v>194</v>
      </c>
      <c r="AD29" s="120" t="s">
        <v>154</v>
      </c>
      <c r="AE29" s="104"/>
      <c r="AF29" s="18">
        <v>18</v>
      </c>
      <c r="AG29" s="18">
        <v>30</v>
      </c>
      <c r="AH29" s="22">
        <f t="shared" si="4"/>
        <v>24</v>
      </c>
      <c r="AI29" s="108"/>
      <c r="AJ29" s="108"/>
      <c r="AK29" s="108"/>
      <c r="AL29" s="108"/>
      <c r="AM29" s="3"/>
      <c r="AN29" s="3"/>
      <c r="AO29" s="3"/>
      <c r="AP29" s="3"/>
      <c r="AQ29" s="3"/>
      <c r="AR29" s="3"/>
      <c r="AS29" s="3"/>
    </row>
    <row r="30" spans="1:45" ht="16.5">
      <c r="A30" s="120" t="s">
        <v>195</v>
      </c>
      <c r="B30" s="120" t="s">
        <v>155</v>
      </c>
      <c r="C30" s="104"/>
      <c r="D30" s="18">
        <v>27</v>
      </c>
      <c r="E30" s="104"/>
      <c r="F30" s="22">
        <f t="shared" si="0"/>
        <v>27</v>
      </c>
      <c r="G30" s="10"/>
      <c r="H30" s="120" t="s">
        <v>195</v>
      </c>
      <c r="I30" s="120" t="s">
        <v>155</v>
      </c>
      <c r="J30" s="104"/>
      <c r="K30" s="18">
        <v>25</v>
      </c>
      <c r="L30" s="104"/>
      <c r="M30" s="22">
        <f t="shared" si="1"/>
        <v>25</v>
      </c>
      <c r="N30" s="80"/>
      <c r="O30" s="120" t="s">
        <v>195</v>
      </c>
      <c r="P30" s="120" t="s">
        <v>155</v>
      </c>
      <c r="Q30" s="104"/>
      <c r="R30" s="18">
        <v>26.5</v>
      </c>
      <c r="S30" s="18">
        <v>29</v>
      </c>
      <c r="T30" s="22">
        <f t="shared" si="2"/>
        <v>27.75</v>
      </c>
      <c r="U30" s="108"/>
      <c r="V30" s="120" t="s">
        <v>195</v>
      </c>
      <c r="W30" s="120" t="s">
        <v>155</v>
      </c>
      <c r="X30" s="104"/>
      <c r="Y30" s="104"/>
      <c r="Z30" s="18">
        <v>24</v>
      </c>
      <c r="AA30" s="22">
        <f t="shared" si="3"/>
        <v>24</v>
      </c>
      <c r="AB30" s="108"/>
      <c r="AC30" s="120" t="s">
        <v>195</v>
      </c>
      <c r="AD30" s="120" t="s">
        <v>155</v>
      </c>
      <c r="AE30" s="104"/>
      <c r="AF30" s="104"/>
      <c r="AG30" s="18">
        <v>29</v>
      </c>
      <c r="AH30" s="22">
        <f t="shared" si="4"/>
        <v>29</v>
      </c>
      <c r="AI30" s="108"/>
      <c r="AJ30" s="108"/>
      <c r="AK30" s="108"/>
      <c r="AL30" s="108"/>
      <c r="AM30" s="3"/>
      <c r="AN30" s="3"/>
      <c r="AO30" s="3"/>
      <c r="AP30" s="3"/>
      <c r="AQ30" s="3"/>
      <c r="AR30" s="3"/>
      <c r="AS30" s="3"/>
    </row>
    <row r="31" spans="1:45" ht="16.5">
      <c r="A31" s="120" t="s">
        <v>196</v>
      </c>
      <c r="B31" s="120" t="s">
        <v>155</v>
      </c>
      <c r="C31" s="104"/>
      <c r="D31" s="104"/>
      <c r="E31" s="104"/>
      <c r="F31" s="22">
        <f t="shared" si="0"/>
        <v>0</v>
      </c>
      <c r="G31" s="10"/>
      <c r="H31" s="120" t="s">
        <v>196</v>
      </c>
      <c r="I31" s="120" t="s">
        <v>155</v>
      </c>
      <c r="J31" s="104"/>
      <c r="K31" s="104"/>
      <c r="L31" s="104"/>
      <c r="M31" s="22">
        <f t="shared" si="1"/>
        <v>0</v>
      </c>
      <c r="N31" s="80"/>
      <c r="O31" s="120" t="s">
        <v>196</v>
      </c>
      <c r="P31" s="120" t="s">
        <v>155</v>
      </c>
      <c r="Q31" s="104"/>
      <c r="R31" s="104"/>
      <c r="S31" s="18">
        <v>30</v>
      </c>
      <c r="T31" s="22">
        <f t="shared" si="2"/>
        <v>30</v>
      </c>
      <c r="U31" s="108"/>
      <c r="V31" s="120" t="s">
        <v>196</v>
      </c>
      <c r="W31" s="120" t="s">
        <v>155</v>
      </c>
      <c r="X31" s="104"/>
      <c r="Y31" s="18">
        <v>23</v>
      </c>
      <c r="Z31" s="18">
        <v>21</v>
      </c>
      <c r="AA31" s="22">
        <f t="shared" si="3"/>
        <v>22</v>
      </c>
      <c r="AB31" s="108"/>
      <c r="AC31" s="120" t="s">
        <v>196</v>
      </c>
      <c r="AD31" s="120" t="s">
        <v>155</v>
      </c>
      <c r="AE31" s="104"/>
      <c r="AF31" s="104"/>
      <c r="AG31" s="104"/>
      <c r="AH31" s="22">
        <f t="shared" si="4"/>
        <v>0</v>
      </c>
      <c r="AI31" s="108"/>
      <c r="AJ31" s="108"/>
      <c r="AK31" s="108"/>
      <c r="AL31" s="108"/>
      <c r="AM31" s="3"/>
      <c r="AN31" s="3"/>
      <c r="AO31" s="3"/>
      <c r="AP31" s="3"/>
      <c r="AQ31" s="3"/>
      <c r="AR31" s="3"/>
      <c r="AS31" s="3"/>
    </row>
    <row r="32" spans="1:45" ht="17.25" thickBot="1">
      <c r="A32" s="121" t="s">
        <v>197</v>
      </c>
      <c r="B32" s="121" t="s">
        <v>154</v>
      </c>
      <c r="C32" s="105"/>
      <c r="D32" s="104"/>
      <c r="E32" s="104"/>
      <c r="F32" s="22">
        <f t="shared" si="0"/>
        <v>0</v>
      </c>
      <c r="G32" s="10"/>
      <c r="H32" s="121" t="s">
        <v>197</v>
      </c>
      <c r="I32" s="121" t="s">
        <v>154</v>
      </c>
      <c r="J32" s="105"/>
      <c r="K32" s="104"/>
      <c r="L32" s="104"/>
      <c r="M32" s="22">
        <f t="shared" si="1"/>
        <v>0</v>
      </c>
      <c r="N32" s="80"/>
      <c r="O32" s="121" t="s">
        <v>197</v>
      </c>
      <c r="P32" s="121" t="s">
        <v>154</v>
      </c>
      <c r="Q32" s="105"/>
      <c r="R32" s="104"/>
      <c r="S32" s="18">
        <v>27</v>
      </c>
      <c r="T32" s="22">
        <f t="shared" si="2"/>
        <v>27</v>
      </c>
      <c r="U32" s="108"/>
      <c r="V32" s="121" t="s">
        <v>197</v>
      </c>
      <c r="W32" s="121" t="s">
        <v>154</v>
      </c>
      <c r="X32" s="105"/>
      <c r="Y32" s="104"/>
      <c r="Z32" s="104"/>
      <c r="AA32" s="22">
        <f t="shared" si="3"/>
        <v>0</v>
      </c>
      <c r="AB32" s="108"/>
      <c r="AC32" s="121" t="s">
        <v>197</v>
      </c>
      <c r="AD32" s="121" t="s">
        <v>154</v>
      </c>
      <c r="AE32" s="105"/>
      <c r="AF32" s="104"/>
      <c r="AG32" s="104"/>
      <c r="AH32" s="22">
        <f t="shared" si="4"/>
        <v>0</v>
      </c>
      <c r="AI32" s="108"/>
      <c r="AJ32" s="108"/>
      <c r="AK32" s="108"/>
      <c r="AL32" s="108"/>
      <c r="AM32" s="3"/>
      <c r="AN32" s="3"/>
      <c r="AO32" s="3"/>
      <c r="AP32" s="3"/>
      <c r="AQ32" s="3"/>
      <c r="AR32" s="3"/>
      <c r="AS32" s="3"/>
    </row>
    <row r="33" spans="1:45" ht="16.5">
      <c r="A33" s="122" t="s">
        <v>198</v>
      </c>
      <c r="B33" s="122" t="s">
        <v>155</v>
      </c>
      <c r="C33" s="106"/>
      <c r="D33" s="104"/>
      <c r="E33" s="104"/>
      <c r="F33" s="22">
        <f t="shared" si="0"/>
        <v>0</v>
      </c>
      <c r="G33" s="10"/>
      <c r="H33" s="122" t="s">
        <v>198</v>
      </c>
      <c r="I33" s="122" t="s">
        <v>155</v>
      </c>
      <c r="J33" s="106"/>
      <c r="K33" s="104"/>
      <c r="L33" s="18">
        <v>30</v>
      </c>
      <c r="M33" s="22">
        <f t="shared" si="1"/>
        <v>30</v>
      </c>
      <c r="N33" s="80"/>
      <c r="O33" s="122" t="s">
        <v>198</v>
      </c>
      <c r="P33" s="122" t="s">
        <v>155</v>
      </c>
      <c r="Q33" s="106"/>
      <c r="R33" s="104"/>
      <c r="S33" s="18">
        <v>26</v>
      </c>
      <c r="T33" s="22">
        <f t="shared" si="2"/>
        <v>26</v>
      </c>
      <c r="U33" s="108"/>
      <c r="V33" s="122" t="s">
        <v>198</v>
      </c>
      <c r="W33" s="122" t="s">
        <v>155</v>
      </c>
      <c r="X33" s="106"/>
      <c r="Y33" s="18">
        <v>27</v>
      </c>
      <c r="Z33" s="104"/>
      <c r="AA33" s="22">
        <f t="shared" si="3"/>
        <v>27</v>
      </c>
      <c r="AB33" s="108"/>
      <c r="AC33" s="122" t="s">
        <v>198</v>
      </c>
      <c r="AD33" s="122" t="s">
        <v>155</v>
      </c>
      <c r="AE33" s="106"/>
      <c r="AF33" s="18">
        <v>29</v>
      </c>
      <c r="AG33" s="104"/>
      <c r="AH33" s="22">
        <f t="shared" si="4"/>
        <v>29</v>
      </c>
      <c r="AI33" s="108"/>
      <c r="AJ33" s="108"/>
      <c r="AK33" s="108"/>
      <c r="AL33" s="108"/>
      <c r="AM33" s="3"/>
      <c r="AN33" s="3"/>
      <c r="AO33" s="3"/>
      <c r="AP33" s="3"/>
      <c r="AQ33" s="3"/>
      <c r="AR33" s="3"/>
      <c r="AS33" s="3"/>
    </row>
    <row r="34" spans="1:45" ht="17.25" thickBot="1">
      <c r="A34" s="124" t="s">
        <v>199</v>
      </c>
      <c r="B34" s="124" t="s">
        <v>155</v>
      </c>
      <c r="C34" s="105"/>
      <c r="D34" s="18">
        <v>24</v>
      </c>
      <c r="E34" s="104"/>
      <c r="F34" s="22">
        <f t="shared" si="0"/>
        <v>24</v>
      </c>
      <c r="G34" s="10"/>
      <c r="H34" s="124" t="s">
        <v>199</v>
      </c>
      <c r="I34" s="124" t="s">
        <v>155</v>
      </c>
      <c r="J34" s="105"/>
      <c r="K34" s="104"/>
      <c r="L34" s="104"/>
      <c r="M34" s="22">
        <f t="shared" si="1"/>
        <v>0</v>
      </c>
      <c r="N34" s="80"/>
      <c r="O34" s="124" t="s">
        <v>199</v>
      </c>
      <c r="P34" s="124" t="s">
        <v>155</v>
      </c>
      <c r="Q34" s="105"/>
      <c r="R34" s="18">
        <v>28.5</v>
      </c>
      <c r="S34" s="18">
        <v>30</v>
      </c>
      <c r="T34" s="22">
        <f t="shared" si="2"/>
        <v>29.25</v>
      </c>
      <c r="U34" s="108"/>
      <c r="V34" s="124" t="s">
        <v>199</v>
      </c>
      <c r="W34" s="124" t="s">
        <v>155</v>
      </c>
      <c r="X34" s="105"/>
      <c r="Y34" s="104"/>
      <c r="Z34" s="18">
        <v>25</v>
      </c>
      <c r="AA34" s="22">
        <f t="shared" si="3"/>
        <v>25</v>
      </c>
      <c r="AB34" s="108"/>
      <c r="AC34" s="124" t="s">
        <v>199</v>
      </c>
      <c r="AD34" s="124" t="s">
        <v>155</v>
      </c>
      <c r="AE34" s="105"/>
      <c r="AF34" s="18">
        <v>24</v>
      </c>
      <c r="AG34" s="104"/>
      <c r="AH34" s="22">
        <f t="shared" si="4"/>
        <v>24</v>
      </c>
      <c r="AI34" s="108"/>
      <c r="AJ34" s="108"/>
      <c r="AK34" s="108"/>
      <c r="AL34" s="108"/>
      <c r="AM34" s="3"/>
      <c r="AN34" s="3"/>
      <c r="AO34" s="3"/>
      <c r="AP34" s="3"/>
      <c r="AQ34" s="3"/>
      <c r="AR34" s="3"/>
      <c r="AS34" s="3"/>
    </row>
    <row r="35" spans="6:45" ht="16.5">
      <c r="F35" s="10"/>
      <c r="G35" s="9"/>
      <c r="J35" s="3"/>
      <c r="K35" s="3"/>
      <c r="L35" s="3"/>
      <c r="M35" s="3"/>
      <c r="N35" s="3"/>
      <c r="O35" s="3"/>
      <c r="P35" s="9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37:45" ht="16.5">
      <c r="AK36" s="92"/>
      <c r="AL36" s="92"/>
      <c r="AM36" s="3"/>
      <c r="AN36" s="3"/>
      <c r="AO36" s="3"/>
      <c r="AP36" s="3"/>
      <c r="AQ36" s="3"/>
      <c r="AR36" s="3"/>
      <c r="AS36" s="3"/>
    </row>
    <row r="37" spans="37:45" ht="16.5">
      <c r="AK37" s="3"/>
      <c r="AL37" s="3"/>
      <c r="AM37" s="3"/>
      <c r="AN37" s="3"/>
      <c r="AO37" s="3"/>
      <c r="AP37" s="3"/>
      <c r="AQ37" s="3"/>
      <c r="AR37" s="3"/>
      <c r="AS37" s="3"/>
    </row>
    <row r="38" spans="37:45" ht="16.5">
      <c r="AK38" s="3"/>
      <c r="AL38" s="3"/>
      <c r="AM38" s="3"/>
      <c r="AN38" s="3"/>
      <c r="AO38" s="3"/>
      <c r="AP38" s="3"/>
      <c r="AQ38" s="3"/>
      <c r="AR38" s="3"/>
      <c r="AS38" s="3"/>
    </row>
    <row r="39" spans="37:45" ht="16.5">
      <c r="AK39" s="3"/>
      <c r="AL39" s="3"/>
      <c r="AM39" s="3"/>
      <c r="AN39" s="3"/>
      <c r="AO39" s="3"/>
      <c r="AP39" s="3"/>
      <c r="AQ39" s="3"/>
      <c r="AR39" s="3"/>
      <c r="AS39" s="3"/>
    </row>
    <row r="40" spans="37:45" ht="16.5">
      <c r="AK40" s="3"/>
      <c r="AL40" s="3"/>
      <c r="AM40" s="3"/>
      <c r="AN40" s="3"/>
      <c r="AO40" s="3"/>
      <c r="AP40" s="3"/>
      <c r="AQ40" s="3"/>
      <c r="AR40" s="3"/>
      <c r="AS40" s="3"/>
    </row>
    <row r="41" spans="37:45" ht="16.5">
      <c r="AK41" s="3"/>
      <c r="AL41" s="3"/>
      <c r="AM41" s="3"/>
      <c r="AN41" s="3"/>
      <c r="AO41" s="3"/>
      <c r="AP41" s="3"/>
      <c r="AQ41" s="3"/>
      <c r="AR41" s="3"/>
      <c r="AS41" s="3"/>
    </row>
    <row r="42" spans="37:45" ht="16.5">
      <c r="AK42" s="3"/>
      <c r="AL42" s="3"/>
      <c r="AM42" s="3"/>
      <c r="AN42" s="3"/>
      <c r="AO42" s="3"/>
      <c r="AP42" s="3"/>
      <c r="AQ42" s="3"/>
      <c r="AR42" s="3"/>
      <c r="AS42" s="3"/>
    </row>
    <row r="43" spans="37:45" ht="16.5">
      <c r="AK43" s="3"/>
      <c r="AL43" s="3"/>
      <c r="AM43" s="3"/>
      <c r="AN43" s="3"/>
      <c r="AO43" s="3"/>
      <c r="AP43" s="3"/>
      <c r="AQ43" s="3"/>
      <c r="AR43" s="3"/>
      <c r="AS43" s="3"/>
    </row>
    <row r="44" spans="37:45" ht="16.5">
      <c r="AK44" s="3"/>
      <c r="AL44" s="3"/>
      <c r="AM44" s="3"/>
      <c r="AN44" s="3"/>
      <c r="AO44" s="3"/>
      <c r="AP44" s="3"/>
      <c r="AQ44" s="3"/>
      <c r="AR44" s="3"/>
      <c r="AS44" s="3"/>
    </row>
    <row r="45" spans="6:45" ht="16.5">
      <c r="F45" s="10"/>
      <c r="G45" s="9"/>
      <c r="J45" s="3"/>
      <c r="K45" s="3"/>
      <c r="L45" s="3"/>
      <c r="M45" s="3"/>
      <c r="N45" s="3"/>
      <c r="O45" s="3"/>
      <c r="P45" s="9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36:45" ht="16.5"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36:45" ht="16.5"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36:45" ht="16.5"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36:45" ht="16.5"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36:45" ht="16.5"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6:7" ht="16.5">
      <c r="F51" s="10"/>
      <c r="G51" s="9"/>
    </row>
    <row r="52" spans="6:7" ht="16.5">
      <c r="F52" s="10"/>
      <c r="G52" s="9"/>
    </row>
    <row r="53" spans="6:7" ht="16.5">
      <c r="F53" s="10"/>
      <c r="G53" s="9"/>
    </row>
    <row r="54" spans="6:7" ht="16.5">
      <c r="F54" s="10"/>
      <c r="G54" s="9"/>
    </row>
    <row r="55" spans="6:7" ht="16.5">
      <c r="F55" s="10"/>
      <c r="G55" s="9"/>
    </row>
    <row r="56" spans="6:7" ht="16.5">
      <c r="F56" s="10"/>
      <c r="G56" s="9"/>
    </row>
    <row r="57" spans="6:7" ht="16.5">
      <c r="F57" s="10"/>
      <c r="G57" s="9"/>
    </row>
    <row r="58" spans="6:7" ht="16.5">
      <c r="F58" s="10"/>
      <c r="G58" s="9"/>
    </row>
    <row r="59" spans="6:7" ht="16.5">
      <c r="F59" s="10"/>
      <c r="G59" s="9"/>
    </row>
    <row r="60" spans="6:7" ht="16.5">
      <c r="F60" s="10"/>
      <c r="G60" s="9"/>
    </row>
    <row r="61" spans="6:7" ht="16.5">
      <c r="F61" s="10"/>
      <c r="G61" s="9"/>
    </row>
    <row r="62" spans="6:7" ht="16.5">
      <c r="F62" s="10"/>
      <c r="G62" s="9"/>
    </row>
    <row r="63" spans="6:7" ht="16.5">
      <c r="F63" s="10"/>
      <c r="G63" s="9"/>
    </row>
    <row r="64" ht="16.5">
      <c r="G64" s="9"/>
    </row>
  </sheetData>
  <sheetProtection/>
  <mergeCells count="37">
    <mergeCell ref="C4:C5"/>
    <mergeCell ref="D4:D5"/>
    <mergeCell ref="E4:E5"/>
    <mergeCell ref="J4:J5"/>
    <mergeCell ref="Q4:Q5"/>
    <mergeCell ref="R4:R5"/>
    <mergeCell ref="Y4:Y5"/>
    <mergeCell ref="Z4:Z5"/>
    <mergeCell ref="H3:M3"/>
    <mergeCell ref="H4:H5"/>
    <mergeCell ref="I4:I5"/>
    <mergeCell ref="M4:M5"/>
    <mergeCell ref="K4:K5"/>
    <mergeCell ref="AE4:AE5"/>
    <mergeCell ref="X4:X5"/>
    <mergeCell ref="AC3:AH3"/>
    <mergeCell ref="AC4:AC5"/>
    <mergeCell ref="AD4:AD5"/>
    <mergeCell ref="AH4:AH5"/>
    <mergeCell ref="AG4:AG5"/>
    <mergeCell ref="AF4:AF5"/>
    <mergeCell ref="A1:V1"/>
    <mergeCell ref="A3:F3"/>
    <mergeCell ref="A4:A5"/>
    <mergeCell ref="B4:B5"/>
    <mergeCell ref="F4:F5"/>
    <mergeCell ref="R2:T2"/>
    <mergeCell ref="V4:V5"/>
    <mergeCell ref="O3:T3"/>
    <mergeCell ref="O4:O5"/>
    <mergeCell ref="P4:P5"/>
    <mergeCell ref="V3:AA3"/>
    <mergeCell ref="AA4:AA5"/>
    <mergeCell ref="W4:W5"/>
    <mergeCell ref="T4:T5"/>
    <mergeCell ref="S4:S5"/>
    <mergeCell ref="L4:L5"/>
  </mergeCells>
  <printOptions/>
  <pageMargins left="0.7480314960629921" right="0.7480314960629921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H22">
      <selection activeCell="AE50" sqref="AE50:AF50"/>
    </sheetView>
  </sheetViews>
  <sheetFormatPr defaultColWidth="9.00390625" defaultRowHeight="16.5"/>
  <cols>
    <col min="1" max="1" width="8.50390625" style="1" customWidth="1"/>
    <col min="2" max="2" width="3.75390625" style="1" customWidth="1"/>
    <col min="3" max="5" width="3.125" style="0" customWidth="1"/>
    <col min="6" max="6" width="3.75390625" style="3" customWidth="1"/>
    <col min="7" max="7" width="3.50390625" style="0" customWidth="1"/>
    <col min="8" max="8" width="7.50390625" style="0" customWidth="1"/>
    <col min="9" max="9" width="3.875" style="1" customWidth="1"/>
    <col min="10" max="12" width="3.125" style="0" customWidth="1"/>
    <col min="13" max="13" width="3.875" style="0" customWidth="1"/>
    <col min="14" max="14" width="3.375" style="0" customWidth="1"/>
    <col min="15" max="15" width="7.875" style="1" bestFit="1" customWidth="1"/>
    <col min="16" max="16" width="3.875" style="1" customWidth="1"/>
    <col min="17" max="19" width="3.125" style="0" customWidth="1"/>
    <col min="20" max="20" width="4.00390625" style="0" customWidth="1"/>
    <col min="21" max="21" width="13.625" style="0" customWidth="1"/>
    <col min="22" max="22" width="7.875" style="1" customWidth="1"/>
    <col min="23" max="23" width="3.75390625" style="0" customWidth="1"/>
    <col min="24" max="26" width="3.125" style="0" customWidth="1"/>
    <col min="27" max="27" width="3.75390625" style="12" customWidth="1"/>
    <col min="28" max="28" width="3.50390625" style="0" customWidth="1"/>
    <col min="29" max="29" width="7.875" style="0" bestFit="1" customWidth="1"/>
    <col min="30" max="30" width="4.25390625" style="0" bestFit="1" customWidth="1"/>
    <col min="31" max="33" width="3.125" style="0" customWidth="1"/>
    <col min="34" max="34" width="4.25390625" style="12" bestFit="1" customWidth="1"/>
  </cols>
  <sheetData>
    <row r="1" spans="1:20" ht="19.5">
      <c r="A1" s="235" t="s">
        <v>164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</row>
    <row r="2" spans="1:21" ht="19.5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7" t="s">
        <v>359</v>
      </c>
      <c r="S2" s="228"/>
      <c r="T2" s="228"/>
      <c r="U2" s="8"/>
    </row>
    <row r="3" spans="1:34" ht="19.5">
      <c r="A3" s="219" t="s">
        <v>200</v>
      </c>
      <c r="B3" s="230"/>
      <c r="C3" s="230"/>
      <c r="D3" s="230"/>
      <c r="E3" s="230"/>
      <c r="F3" s="234"/>
      <c r="G3" s="2"/>
      <c r="H3" s="219" t="s">
        <v>201</v>
      </c>
      <c r="I3" s="230"/>
      <c r="J3" s="230"/>
      <c r="K3" s="230"/>
      <c r="L3" s="230"/>
      <c r="M3" s="231"/>
      <c r="N3" s="2"/>
      <c r="O3" s="219" t="s">
        <v>202</v>
      </c>
      <c r="P3" s="230"/>
      <c r="Q3" s="230"/>
      <c r="R3" s="230"/>
      <c r="S3" s="230"/>
      <c r="T3" s="234"/>
      <c r="V3" s="219" t="s">
        <v>203</v>
      </c>
      <c r="W3" s="230"/>
      <c r="X3" s="230"/>
      <c r="Y3" s="230"/>
      <c r="Z3" s="230"/>
      <c r="AA3" s="234"/>
      <c r="AC3" s="219" t="s">
        <v>204</v>
      </c>
      <c r="AD3" s="230"/>
      <c r="AE3" s="230"/>
      <c r="AF3" s="230"/>
      <c r="AG3" s="230"/>
      <c r="AH3" s="234"/>
    </row>
    <row r="4" spans="1:34" ht="16.5">
      <c r="A4" s="222" t="s">
        <v>49</v>
      </c>
      <c r="B4" s="222" t="s">
        <v>171</v>
      </c>
      <c r="C4" s="225" t="s">
        <v>172</v>
      </c>
      <c r="D4" s="225" t="s">
        <v>173</v>
      </c>
      <c r="E4" s="225" t="s">
        <v>174</v>
      </c>
      <c r="F4" s="225" t="s">
        <v>54</v>
      </c>
      <c r="G4" s="5"/>
      <c r="H4" s="225" t="s">
        <v>49</v>
      </c>
      <c r="I4" s="225" t="s">
        <v>171</v>
      </c>
      <c r="J4" s="225" t="s">
        <v>172</v>
      </c>
      <c r="K4" s="225" t="s">
        <v>173</v>
      </c>
      <c r="L4" s="225" t="s">
        <v>174</v>
      </c>
      <c r="M4" s="225" t="s">
        <v>54</v>
      </c>
      <c r="N4" s="4"/>
      <c r="O4" s="225" t="s">
        <v>49</v>
      </c>
      <c r="P4" s="225" t="s">
        <v>171</v>
      </c>
      <c r="Q4" s="225" t="s">
        <v>172</v>
      </c>
      <c r="R4" s="225" t="s">
        <v>173</v>
      </c>
      <c r="S4" s="225" t="s">
        <v>174</v>
      </c>
      <c r="T4" s="238" t="s">
        <v>54</v>
      </c>
      <c r="V4" s="222" t="s">
        <v>49</v>
      </c>
      <c r="W4" s="222" t="s">
        <v>171</v>
      </c>
      <c r="X4" s="225" t="s">
        <v>172</v>
      </c>
      <c r="Y4" s="225" t="s">
        <v>173</v>
      </c>
      <c r="Z4" s="225" t="s">
        <v>174</v>
      </c>
      <c r="AA4" s="232" t="s">
        <v>54</v>
      </c>
      <c r="AB4" s="5"/>
      <c r="AC4" s="222" t="s">
        <v>49</v>
      </c>
      <c r="AD4" s="222" t="s">
        <v>171</v>
      </c>
      <c r="AE4" s="225" t="s">
        <v>172</v>
      </c>
      <c r="AF4" s="225" t="s">
        <v>173</v>
      </c>
      <c r="AG4" s="225" t="s">
        <v>174</v>
      </c>
      <c r="AH4" s="232" t="s">
        <v>54</v>
      </c>
    </row>
    <row r="5" spans="1:34" ht="17.25" thickBot="1">
      <c r="A5" s="223"/>
      <c r="B5" s="224"/>
      <c r="C5" s="223"/>
      <c r="D5" s="223"/>
      <c r="E5" s="223"/>
      <c r="F5" s="226"/>
      <c r="G5" s="5"/>
      <c r="H5" s="223"/>
      <c r="I5" s="224"/>
      <c r="J5" s="223"/>
      <c r="K5" s="223"/>
      <c r="L5" s="223"/>
      <c r="M5" s="226"/>
      <c r="N5" s="4"/>
      <c r="O5" s="223"/>
      <c r="P5" s="224"/>
      <c r="Q5" s="223"/>
      <c r="R5" s="223"/>
      <c r="S5" s="223"/>
      <c r="T5" s="239"/>
      <c r="U5" s="23"/>
      <c r="V5" s="223"/>
      <c r="W5" s="224"/>
      <c r="X5" s="223"/>
      <c r="Y5" s="223"/>
      <c r="Z5" s="223"/>
      <c r="AA5" s="233"/>
      <c r="AB5" s="4"/>
      <c r="AC5" s="223"/>
      <c r="AD5" s="224"/>
      <c r="AE5" s="223"/>
      <c r="AF5" s="223"/>
      <c r="AG5" s="223"/>
      <c r="AH5" s="233"/>
    </row>
    <row r="6" spans="1:43" ht="17.25" customHeight="1" thickBot="1">
      <c r="A6" s="109" t="s">
        <v>175</v>
      </c>
      <c r="B6" s="109" t="s">
        <v>154</v>
      </c>
      <c r="C6" s="19">
        <v>30.333333333333332</v>
      </c>
      <c r="D6" s="19">
        <v>28</v>
      </c>
      <c r="E6" s="19">
        <v>31.5</v>
      </c>
      <c r="F6" s="20">
        <f>IF(AND(C6="",D6="",E6=""),0,IF(AVERAGE(C6:E6)=0,"",AVERAGE(C6:E6)))</f>
        <v>29.944444444444443</v>
      </c>
      <c r="G6" s="82"/>
      <c r="H6" s="109" t="s">
        <v>175</v>
      </c>
      <c r="I6" s="109" t="s">
        <v>154</v>
      </c>
      <c r="J6" s="107"/>
      <c r="K6" s="19">
        <v>21</v>
      </c>
      <c r="L6" s="19">
        <v>28</v>
      </c>
      <c r="M6" s="22">
        <f>IF(AND(J6="",K6="",L6=""),0,IF(AVERAGE(J6:L6)=0,"",AVERAGE(J6:L6)))</f>
        <v>24.5</v>
      </c>
      <c r="N6" s="82"/>
      <c r="O6" s="109" t="s">
        <v>175</v>
      </c>
      <c r="P6" s="109" t="s">
        <v>154</v>
      </c>
      <c r="Q6" s="107"/>
      <c r="R6" s="19">
        <v>30.333333333333332</v>
      </c>
      <c r="S6" s="19">
        <v>35</v>
      </c>
      <c r="T6" s="21">
        <f>IF(AND(Q6="",R6="",S6=""),0,IF(AVERAGE(Q6:S6)=0,"",AVERAGE(Q6:S6)))</f>
        <v>32.666666666666664</v>
      </c>
      <c r="U6" s="126"/>
      <c r="V6" s="109" t="s">
        <v>175</v>
      </c>
      <c r="W6" s="109" t="s">
        <v>154</v>
      </c>
      <c r="X6" s="19">
        <v>31.5</v>
      </c>
      <c r="Y6" s="19">
        <v>21</v>
      </c>
      <c r="Z6" s="19">
        <v>21</v>
      </c>
      <c r="AA6" s="22">
        <f>IF(AND(X6="",Y6="",Z6=""),0,IF(AVERAGE(X6:Z6)=0,"",AVERAGE(X6:Z6)))</f>
        <v>24.5</v>
      </c>
      <c r="AB6" s="82"/>
      <c r="AC6" s="109" t="s">
        <v>175</v>
      </c>
      <c r="AD6" s="109" t="s">
        <v>154</v>
      </c>
      <c r="AE6" s="107"/>
      <c r="AF6" s="107"/>
      <c r="AG6" s="19">
        <v>28</v>
      </c>
      <c r="AH6" s="22">
        <f>IF(AND(AE6="",AF6="",AG6=""),0,IF(AVERAGE(AE6:AG6)=0,"",AVERAGE(AE6:AG6)))</f>
        <v>28</v>
      </c>
      <c r="AI6" s="108"/>
      <c r="AJ6" s="108"/>
      <c r="AK6" s="108"/>
      <c r="AL6" s="108"/>
      <c r="AM6" s="108"/>
      <c r="AN6" s="108"/>
      <c r="AO6" s="108"/>
      <c r="AP6" s="108"/>
      <c r="AQ6" s="89"/>
    </row>
    <row r="7" spans="1:43" ht="17.25" customHeight="1" thickBot="1">
      <c r="A7" s="110" t="s">
        <v>177</v>
      </c>
      <c r="B7" s="110" t="s">
        <v>155</v>
      </c>
      <c r="C7" s="19">
        <v>32.666666666666664</v>
      </c>
      <c r="D7" s="19">
        <v>24.5</v>
      </c>
      <c r="E7" s="19">
        <v>31.5</v>
      </c>
      <c r="F7" s="20">
        <f aca="true" t="shared" si="0" ref="F7:F50">IF(AND(C7="",D7="",E7=""),0,IF(AVERAGE(C7:E7)=0,"",AVERAGE(C7:E7)))</f>
        <v>29.555555555555554</v>
      </c>
      <c r="G7" s="82"/>
      <c r="H7" s="110" t="s">
        <v>177</v>
      </c>
      <c r="I7" s="110" t="s">
        <v>155</v>
      </c>
      <c r="J7" s="107"/>
      <c r="K7" s="19">
        <v>28</v>
      </c>
      <c r="L7" s="19">
        <v>24.5</v>
      </c>
      <c r="M7" s="22">
        <f aca="true" t="shared" si="1" ref="M7:M50">IF(AND(J7="",K7="",L7=""),0,IF(AVERAGE(J7:L7)=0,"",AVERAGE(J7:L7)))</f>
        <v>26.25</v>
      </c>
      <c r="N7" s="82"/>
      <c r="O7" s="110" t="s">
        <v>177</v>
      </c>
      <c r="P7" s="110" t="s">
        <v>155</v>
      </c>
      <c r="Q7" s="107"/>
      <c r="R7" s="107"/>
      <c r="S7" s="19">
        <v>28</v>
      </c>
      <c r="T7" s="21">
        <f aca="true" t="shared" si="2" ref="T7:T50">IF(AND(Q7="",R7="",S7=""),0,IF(AVERAGE(Q7:S7)=0,"",AVERAGE(Q7:S7)))</f>
        <v>28</v>
      </c>
      <c r="U7" s="108"/>
      <c r="V7" s="110" t="s">
        <v>177</v>
      </c>
      <c r="W7" s="110" t="s">
        <v>155</v>
      </c>
      <c r="X7" s="19">
        <v>35</v>
      </c>
      <c r="Y7" s="19">
        <v>21</v>
      </c>
      <c r="Z7" s="19">
        <v>24.5</v>
      </c>
      <c r="AA7" s="22">
        <f aca="true" t="shared" si="3" ref="AA7:AA50">IF(AND(X7="",Y7="",Z7=""),0,IF(AVERAGE(X7:Z7)=0,"",AVERAGE(X7:Z7)))</f>
        <v>26.833333333333332</v>
      </c>
      <c r="AB7" s="82"/>
      <c r="AC7" s="110" t="s">
        <v>177</v>
      </c>
      <c r="AD7" s="110" t="s">
        <v>155</v>
      </c>
      <c r="AE7" s="107"/>
      <c r="AF7" s="19">
        <v>35</v>
      </c>
      <c r="AG7" s="19">
        <v>21</v>
      </c>
      <c r="AH7" s="22">
        <f aca="true" t="shared" si="4" ref="AH7:AH50">IF(AND(AE7="",AF7="",AG7=""),0,IF(AVERAGE(AE7:AG7)=0,"",AVERAGE(AE7:AG7)))</f>
        <v>28</v>
      </c>
      <c r="AI7" s="108"/>
      <c r="AJ7" s="108"/>
      <c r="AK7" s="108"/>
      <c r="AL7" s="108"/>
      <c r="AM7" s="108"/>
      <c r="AN7" s="108"/>
      <c r="AO7" s="108"/>
      <c r="AP7" s="108"/>
      <c r="AQ7" s="89"/>
    </row>
    <row r="8" spans="1:43" ht="17.25" customHeight="1" thickBot="1">
      <c r="A8" s="110" t="s">
        <v>178</v>
      </c>
      <c r="B8" s="110" t="s">
        <v>155</v>
      </c>
      <c r="C8" s="19">
        <v>32.666666666666664</v>
      </c>
      <c r="D8" s="19">
        <v>24.5</v>
      </c>
      <c r="E8" s="19">
        <v>31.5</v>
      </c>
      <c r="F8" s="20">
        <f t="shared" si="0"/>
        <v>29.555555555555554</v>
      </c>
      <c r="G8" s="82"/>
      <c r="H8" s="110" t="s">
        <v>178</v>
      </c>
      <c r="I8" s="110" t="s">
        <v>155</v>
      </c>
      <c r="J8" s="107"/>
      <c r="K8" s="19">
        <v>35</v>
      </c>
      <c r="L8" s="19">
        <v>31.5</v>
      </c>
      <c r="M8" s="22">
        <f t="shared" si="1"/>
        <v>33.25</v>
      </c>
      <c r="N8" s="82"/>
      <c r="O8" s="110" t="s">
        <v>178</v>
      </c>
      <c r="P8" s="110" t="s">
        <v>155</v>
      </c>
      <c r="Q8" s="107"/>
      <c r="R8" s="19">
        <v>28</v>
      </c>
      <c r="S8" s="19">
        <v>28</v>
      </c>
      <c r="T8" s="21">
        <f t="shared" si="2"/>
        <v>28</v>
      </c>
      <c r="U8" s="108"/>
      <c r="V8" s="110" t="s">
        <v>178</v>
      </c>
      <c r="W8" s="110" t="s">
        <v>155</v>
      </c>
      <c r="X8" s="107"/>
      <c r="Y8" s="19">
        <v>21</v>
      </c>
      <c r="Z8" s="19">
        <v>21</v>
      </c>
      <c r="AA8" s="22">
        <f t="shared" si="3"/>
        <v>21</v>
      </c>
      <c r="AB8" s="81"/>
      <c r="AC8" s="110" t="s">
        <v>178</v>
      </c>
      <c r="AD8" s="110" t="s">
        <v>155</v>
      </c>
      <c r="AE8" s="19">
        <v>35</v>
      </c>
      <c r="AF8" s="19">
        <v>31.5</v>
      </c>
      <c r="AG8" s="19">
        <v>21</v>
      </c>
      <c r="AH8" s="22">
        <f t="shared" si="4"/>
        <v>29.166666666666668</v>
      </c>
      <c r="AI8" s="108"/>
      <c r="AJ8" s="108"/>
      <c r="AK8" s="108"/>
      <c r="AL8" s="108"/>
      <c r="AM8" s="108"/>
      <c r="AN8" s="108"/>
      <c r="AO8" s="108"/>
      <c r="AP8" s="108"/>
      <c r="AQ8" s="89"/>
    </row>
    <row r="9" spans="1:43" ht="17.25" customHeight="1" thickBot="1">
      <c r="A9" s="110" t="s">
        <v>179</v>
      </c>
      <c r="B9" s="110" t="s">
        <v>155</v>
      </c>
      <c r="C9" s="19">
        <v>28</v>
      </c>
      <c r="D9" s="19">
        <v>24.5</v>
      </c>
      <c r="E9" s="19">
        <v>28</v>
      </c>
      <c r="F9" s="20">
        <f t="shared" si="0"/>
        <v>26.833333333333332</v>
      </c>
      <c r="G9" s="82"/>
      <c r="H9" s="110" t="s">
        <v>179</v>
      </c>
      <c r="I9" s="110" t="s">
        <v>155</v>
      </c>
      <c r="J9" s="107"/>
      <c r="K9" s="19">
        <v>21</v>
      </c>
      <c r="L9" s="19">
        <v>21</v>
      </c>
      <c r="M9" s="22">
        <f t="shared" si="1"/>
        <v>21</v>
      </c>
      <c r="N9" s="82"/>
      <c r="O9" s="110" t="s">
        <v>179</v>
      </c>
      <c r="P9" s="110" t="s">
        <v>155</v>
      </c>
      <c r="Q9" s="107"/>
      <c r="R9" s="19">
        <v>25.666666666666668</v>
      </c>
      <c r="S9" s="19">
        <v>35</v>
      </c>
      <c r="T9" s="21">
        <f t="shared" si="2"/>
        <v>30.333333333333336</v>
      </c>
      <c r="U9" s="108"/>
      <c r="V9" s="110" t="s">
        <v>179</v>
      </c>
      <c r="W9" s="110" t="s">
        <v>155</v>
      </c>
      <c r="X9" s="19">
        <v>35</v>
      </c>
      <c r="Y9" s="19">
        <v>21</v>
      </c>
      <c r="Z9" s="19">
        <v>24.5</v>
      </c>
      <c r="AA9" s="22">
        <f t="shared" si="3"/>
        <v>26.833333333333332</v>
      </c>
      <c r="AB9" s="81"/>
      <c r="AC9" s="110" t="s">
        <v>179</v>
      </c>
      <c r="AD9" s="110" t="s">
        <v>155</v>
      </c>
      <c r="AE9" s="19">
        <v>35</v>
      </c>
      <c r="AF9" s="19">
        <v>24.5</v>
      </c>
      <c r="AG9" s="19">
        <v>24.5</v>
      </c>
      <c r="AH9" s="22">
        <f t="shared" si="4"/>
        <v>28</v>
      </c>
      <c r="AI9" s="108"/>
      <c r="AJ9" s="108"/>
      <c r="AK9" s="108"/>
      <c r="AL9" s="108"/>
      <c r="AM9" s="108"/>
      <c r="AN9" s="108"/>
      <c r="AO9" s="108"/>
      <c r="AP9" s="108"/>
      <c r="AQ9" s="89"/>
    </row>
    <row r="10" spans="1:43" ht="17.25" customHeight="1" thickBot="1">
      <c r="A10" s="110" t="s">
        <v>180</v>
      </c>
      <c r="B10" s="110" t="s">
        <v>154</v>
      </c>
      <c r="C10" s="107"/>
      <c r="D10" s="19">
        <v>28</v>
      </c>
      <c r="E10" s="107"/>
      <c r="F10" s="127">
        <f t="shared" si="0"/>
        <v>28</v>
      </c>
      <c r="G10" s="82"/>
      <c r="H10" s="110" t="s">
        <v>180</v>
      </c>
      <c r="I10" s="110" t="s">
        <v>154</v>
      </c>
      <c r="J10" s="107"/>
      <c r="K10" s="19">
        <v>21</v>
      </c>
      <c r="L10" s="19">
        <v>28</v>
      </c>
      <c r="M10" s="128">
        <f t="shared" si="1"/>
        <v>24.5</v>
      </c>
      <c r="N10" s="82"/>
      <c r="O10" s="110" t="s">
        <v>180</v>
      </c>
      <c r="P10" s="110" t="s">
        <v>154</v>
      </c>
      <c r="Q10" s="19">
        <v>23.333333333333332</v>
      </c>
      <c r="R10" s="19">
        <v>28</v>
      </c>
      <c r="S10" s="19">
        <v>35</v>
      </c>
      <c r="T10" s="129">
        <f t="shared" si="2"/>
        <v>28.777777777777775</v>
      </c>
      <c r="U10" s="108"/>
      <c r="V10" s="110" t="s">
        <v>180</v>
      </c>
      <c r="W10" s="110" t="s">
        <v>154</v>
      </c>
      <c r="X10" s="107"/>
      <c r="Y10" s="19">
        <v>21</v>
      </c>
      <c r="Z10" s="19">
        <v>24.5</v>
      </c>
      <c r="AA10" s="128">
        <f t="shared" si="3"/>
        <v>22.75</v>
      </c>
      <c r="AB10" s="81"/>
      <c r="AC10" s="110" t="s">
        <v>180</v>
      </c>
      <c r="AD10" s="110" t="s">
        <v>154</v>
      </c>
      <c r="AE10" s="107"/>
      <c r="AF10" s="19">
        <v>21</v>
      </c>
      <c r="AG10" s="19">
        <v>31.5</v>
      </c>
      <c r="AH10" s="128">
        <f t="shared" si="4"/>
        <v>26.25</v>
      </c>
      <c r="AI10" s="108"/>
      <c r="AJ10" s="108"/>
      <c r="AK10" s="108"/>
      <c r="AL10" s="108"/>
      <c r="AM10" s="108"/>
      <c r="AN10" s="108"/>
      <c r="AO10" s="108"/>
      <c r="AP10" s="108"/>
      <c r="AQ10" s="89"/>
    </row>
    <row r="11" spans="1:43" ht="17.25" customHeight="1" thickBot="1">
      <c r="A11" s="111" t="s">
        <v>156</v>
      </c>
      <c r="B11" s="111" t="s">
        <v>155</v>
      </c>
      <c r="C11" s="107"/>
      <c r="D11" s="19">
        <v>24.5</v>
      </c>
      <c r="E11" s="19">
        <v>28</v>
      </c>
      <c r="F11" s="130">
        <f t="shared" si="0"/>
        <v>26.25</v>
      </c>
      <c r="G11" s="81"/>
      <c r="H11" s="111" t="s">
        <v>156</v>
      </c>
      <c r="I11" s="111" t="s">
        <v>155</v>
      </c>
      <c r="J11" s="107"/>
      <c r="K11" s="19">
        <v>21</v>
      </c>
      <c r="L11" s="19">
        <v>24.5</v>
      </c>
      <c r="M11" s="119">
        <f t="shared" si="1"/>
        <v>22.75</v>
      </c>
      <c r="N11" s="82"/>
      <c r="O11" s="111" t="s">
        <v>156</v>
      </c>
      <c r="P11" s="111" t="s">
        <v>155</v>
      </c>
      <c r="Q11" s="19">
        <v>24.5</v>
      </c>
      <c r="R11" s="19">
        <v>28</v>
      </c>
      <c r="S11" s="19">
        <v>28</v>
      </c>
      <c r="T11" s="131">
        <f t="shared" si="2"/>
        <v>26.833333333333332</v>
      </c>
      <c r="U11" s="108"/>
      <c r="V11" s="111" t="s">
        <v>156</v>
      </c>
      <c r="W11" s="111" t="s">
        <v>155</v>
      </c>
      <c r="X11" s="19">
        <v>31.5</v>
      </c>
      <c r="Y11" s="107"/>
      <c r="Z11" s="19">
        <v>21</v>
      </c>
      <c r="AA11" s="119">
        <f t="shared" si="3"/>
        <v>26.25</v>
      </c>
      <c r="AB11" s="81"/>
      <c r="AC11" s="111" t="s">
        <v>156</v>
      </c>
      <c r="AD11" s="111" t="s">
        <v>155</v>
      </c>
      <c r="AE11" s="19">
        <v>35</v>
      </c>
      <c r="AF11" s="19">
        <v>31.5</v>
      </c>
      <c r="AG11" s="19">
        <v>31.5</v>
      </c>
      <c r="AH11" s="119">
        <f t="shared" si="4"/>
        <v>32.666666666666664</v>
      </c>
      <c r="AI11" s="108"/>
      <c r="AJ11" s="108"/>
      <c r="AK11" s="108"/>
      <c r="AL11" s="108"/>
      <c r="AM11" s="108"/>
      <c r="AN11" s="108"/>
      <c r="AO11" s="108"/>
      <c r="AP11" s="108"/>
      <c r="AQ11" s="89"/>
    </row>
    <row r="12" spans="1:43" ht="17.25" customHeight="1" thickBot="1">
      <c r="A12" s="112" t="s">
        <v>157</v>
      </c>
      <c r="B12" s="112" t="s">
        <v>155</v>
      </c>
      <c r="C12" s="19">
        <v>21</v>
      </c>
      <c r="D12" s="19">
        <v>24.5</v>
      </c>
      <c r="E12" s="19">
        <v>31.5</v>
      </c>
      <c r="F12" s="20">
        <f t="shared" si="0"/>
        <v>25.666666666666668</v>
      </c>
      <c r="G12" s="81"/>
      <c r="H12" s="112" t="s">
        <v>157</v>
      </c>
      <c r="I12" s="112" t="s">
        <v>155</v>
      </c>
      <c r="J12" s="107"/>
      <c r="K12" s="19">
        <v>21</v>
      </c>
      <c r="L12" s="19">
        <v>21</v>
      </c>
      <c r="M12" s="20">
        <f t="shared" si="1"/>
        <v>21</v>
      </c>
      <c r="N12" s="82"/>
      <c r="O12" s="112" t="s">
        <v>157</v>
      </c>
      <c r="P12" s="112" t="s">
        <v>155</v>
      </c>
      <c r="Q12" s="19">
        <v>35</v>
      </c>
      <c r="R12" s="19">
        <v>25.666666666666668</v>
      </c>
      <c r="S12" s="19">
        <v>21</v>
      </c>
      <c r="T12" s="20">
        <f t="shared" si="2"/>
        <v>27.222222222222225</v>
      </c>
      <c r="U12" s="108"/>
      <c r="V12" s="112" t="s">
        <v>157</v>
      </c>
      <c r="W12" s="112" t="s">
        <v>155</v>
      </c>
      <c r="X12" s="107"/>
      <c r="Y12" s="19">
        <v>21</v>
      </c>
      <c r="Z12" s="19">
        <v>21</v>
      </c>
      <c r="AA12" s="20">
        <f t="shared" si="3"/>
        <v>21</v>
      </c>
      <c r="AB12" s="81"/>
      <c r="AC12" s="112" t="s">
        <v>157</v>
      </c>
      <c r="AD12" s="112" t="s">
        <v>155</v>
      </c>
      <c r="AE12" s="19">
        <v>35</v>
      </c>
      <c r="AF12" s="19">
        <v>21</v>
      </c>
      <c r="AG12" s="19">
        <v>21</v>
      </c>
      <c r="AH12" s="20">
        <f t="shared" si="4"/>
        <v>25.666666666666668</v>
      </c>
      <c r="AI12" s="108"/>
      <c r="AJ12" s="108"/>
      <c r="AK12" s="108"/>
      <c r="AL12" s="108"/>
      <c r="AM12" s="108"/>
      <c r="AN12" s="108"/>
      <c r="AO12" s="108"/>
      <c r="AP12" s="108"/>
      <c r="AQ12" s="89"/>
    </row>
    <row r="13" spans="1:43" ht="17.25" customHeight="1" thickBot="1">
      <c r="A13" s="112" t="s">
        <v>181</v>
      </c>
      <c r="B13" s="112" t="s">
        <v>155</v>
      </c>
      <c r="C13" s="107"/>
      <c r="D13" s="19">
        <v>24.5</v>
      </c>
      <c r="E13" s="19">
        <v>28</v>
      </c>
      <c r="F13" s="20">
        <f t="shared" si="0"/>
        <v>26.25</v>
      </c>
      <c r="G13" s="81"/>
      <c r="H13" s="112" t="s">
        <v>181</v>
      </c>
      <c r="I13" s="112" t="s">
        <v>155</v>
      </c>
      <c r="J13" s="107"/>
      <c r="K13" s="19">
        <v>31.5</v>
      </c>
      <c r="L13" s="19">
        <v>24.5</v>
      </c>
      <c r="M13" s="22">
        <f t="shared" si="1"/>
        <v>28</v>
      </c>
      <c r="N13" s="82"/>
      <c r="O13" s="112" t="s">
        <v>181</v>
      </c>
      <c r="P13" s="112" t="s">
        <v>155</v>
      </c>
      <c r="Q13" s="107"/>
      <c r="R13" s="19">
        <v>28</v>
      </c>
      <c r="S13" s="19">
        <v>21</v>
      </c>
      <c r="T13" s="21">
        <f t="shared" si="2"/>
        <v>24.5</v>
      </c>
      <c r="U13" s="108"/>
      <c r="V13" s="112" t="s">
        <v>181</v>
      </c>
      <c r="W13" s="112" t="s">
        <v>155</v>
      </c>
      <c r="X13" s="19">
        <v>28</v>
      </c>
      <c r="Y13" s="19">
        <v>28</v>
      </c>
      <c r="Z13" s="19">
        <v>24.5</v>
      </c>
      <c r="AA13" s="22">
        <f t="shared" si="3"/>
        <v>26.833333333333332</v>
      </c>
      <c r="AB13" s="81"/>
      <c r="AC13" s="112" t="s">
        <v>181</v>
      </c>
      <c r="AD13" s="112" t="s">
        <v>155</v>
      </c>
      <c r="AE13" s="19">
        <v>35</v>
      </c>
      <c r="AF13" s="107"/>
      <c r="AG13" s="19">
        <v>28</v>
      </c>
      <c r="AH13" s="22">
        <f t="shared" si="4"/>
        <v>31.5</v>
      </c>
      <c r="AI13" s="108"/>
      <c r="AJ13" s="108"/>
      <c r="AK13" s="108"/>
      <c r="AL13" s="108"/>
      <c r="AM13" s="108"/>
      <c r="AN13" s="108"/>
      <c r="AO13" s="108"/>
      <c r="AP13" s="108"/>
      <c r="AQ13" s="89"/>
    </row>
    <row r="14" spans="1:43" ht="17.25" customHeight="1" thickBot="1">
      <c r="A14" s="109" t="s">
        <v>182</v>
      </c>
      <c r="B14" s="109" t="s">
        <v>155</v>
      </c>
      <c r="C14" s="19">
        <v>30.333333333333332</v>
      </c>
      <c r="D14" s="19">
        <v>21</v>
      </c>
      <c r="E14" s="19">
        <v>24.5</v>
      </c>
      <c r="F14" s="20">
        <f t="shared" si="0"/>
        <v>25.277777777777775</v>
      </c>
      <c r="G14" s="81"/>
      <c r="H14" s="109" t="s">
        <v>182</v>
      </c>
      <c r="I14" s="109" t="s">
        <v>155</v>
      </c>
      <c r="J14" s="19">
        <v>28</v>
      </c>
      <c r="K14" s="19">
        <v>21</v>
      </c>
      <c r="L14" s="107"/>
      <c r="M14" s="22">
        <f t="shared" si="1"/>
        <v>24.5</v>
      </c>
      <c r="N14" s="82"/>
      <c r="O14" s="109" t="s">
        <v>182</v>
      </c>
      <c r="P14" s="109" t="s">
        <v>155</v>
      </c>
      <c r="Q14" s="19">
        <v>25.666666666666668</v>
      </c>
      <c r="R14" s="19">
        <v>25.666666666666668</v>
      </c>
      <c r="S14" s="19">
        <v>35</v>
      </c>
      <c r="T14" s="21">
        <f t="shared" si="2"/>
        <v>28.777777777777782</v>
      </c>
      <c r="U14" s="108"/>
      <c r="V14" s="109" t="s">
        <v>182</v>
      </c>
      <c r="W14" s="109" t="s">
        <v>155</v>
      </c>
      <c r="X14" s="19">
        <v>31.5</v>
      </c>
      <c r="Y14" s="19">
        <v>21</v>
      </c>
      <c r="Z14" s="19">
        <v>21</v>
      </c>
      <c r="AA14" s="22">
        <f t="shared" si="3"/>
        <v>24.5</v>
      </c>
      <c r="AB14" s="81"/>
      <c r="AC14" s="109" t="s">
        <v>182</v>
      </c>
      <c r="AD14" s="109" t="s">
        <v>155</v>
      </c>
      <c r="AE14" s="107"/>
      <c r="AF14" s="19">
        <v>21</v>
      </c>
      <c r="AG14" s="19">
        <v>21</v>
      </c>
      <c r="AH14" s="22">
        <f t="shared" si="4"/>
        <v>21</v>
      </c>
      <c r="AI14" s="108"/>
      <c r="AJ14" s="108"/>
      <c r="AK14" s="108"/>
      <c r="AL14" s="108"/>
      <c r="AM14" s="108"/>
      <c r="AN14" s="108"/>
      <c r="AO14" s="108"/>
      <c r="AP14" s="108"/>
      <c r="AQ14" s="89"/>
    </row>
    <row r="15" spans="1:43" ht="17.25" customHeight="1" thickBot="1">
      <c r="A15" s="110" t="s">
        <v>183</v>
      </c>
      <c r="B15" s="110" t="s">
        <v>155</v>
      </c>
      <c r="C15" s="19">
        <v>25.666666666666668</v>
      </c>
      <c r="D15" s="19">
        <v>28</v>
      </c>
      <c r="E15" s="19">
        <v>28</v>
      </c>
      <c r="F15" s="20">
        <f t="shared" si="0"/>
        <v>27.222222222222225</v>
      </c>
      <c r="G15" s="81"/>
      <c r="H15" s="110" t="s">
        <v>183</v>
      </c>
      <c r="I15" s="110" t="s">
        <v>155</v>
      </c>
      <c r="J15" s="19">
        <v>30.333333333333332</v>
      </c>
      <c r="K15" s="19">
        <v>31.5</v>
      </c>
      <c r="L15" s="19">
        <v>24.5</v>
      </c>
      <c r="M15" s="22">
        <f t="shared" si="1"/>
        <v>28.777777777777775</v>
      </c>
      <c r="N15" s="82"/>
      <c r="O15" s="110" t="s">
        <v>183</v>
      </c>
      <c r="P15" s="110" t="s">
        <v>155</v>
      </c>
      <c r="Q15" s="107"/>
      <c r="R15" s="19">
        <v>28</v>
      </c>
      <c r="S15" s="19">
        <v>35</v>
      </c>
      <c r="T15" s="21">
        <f t="shared" si="2"/>
        <v>31.5</v>
      </c>
      <c r="U15" s="108"/>
      <c r="V15" s="110" t="s">
        <v>183</v>
      </c>
      <c r="W15" s="110" t="s">
        <v>155</v>
      </c>
      <c r="X15" s="107"/>
      <c r="Y15" s="19">
        <v>24.5</v>
      </c>
      <c r="Z15" s="19">
        <v>24.5</v>
      </c>
      <c r="AA15" s="22">
        <f t="shared" si="3"/>
        <v>24.5</v>
      </c>
      <c r="AB15" s="81"/>
      <c r="AC15" s="110" t="s">
        <v>183</v>
      </c>
      <c r="AD15" s="110" t="s">
        <v>155</v>
      </c>
      <c r="AE15" s="107"/>
      <c r="AF15" s="19">
        <v>28</v>
      </c>
      <c r="AG15" s="19">
        <v>31.5</v>
      </c>
      <c r="AH15" s="22">
        <f t="shared" si="4"/>
        <v>29.75</v>
      </c>
      <c r="AI15" s="108"/>
      <c r="AJ15" s="108"/>
      <c r="AK15" s="108"/>
      <c r="AL15" s="108"/>
      <c r="AM15" s="108"/>
      <c r="AN15" s="108"/>
      <c r="AO15" s="108"/>
      <c r="AP15" s="108"/>
      <c r="AQ15" s="89"/>
    </row>
    <row r="16" spans="1:43" ht="17.25" customHeight="1" thickBot="1">
      <c r="A16" s="110" t="s">
        <v>184</v>
      </c>
      <c r="B16" s="110" t="s">
        <v>154</v>
      </c>
      <c r="C16" s="107"/>
      <c r="D16" s="19">
        <v>28</v>
      </c>
      <c r="E16" s="19">
        <v>31.5</v>
      </c>
      <c r="F16" s="20">
        <f t="shared" si="0"/>
        <v>29.75</v>
      </c>
      <c r="G16" s="81"/>
      <c r="H16" s="110" t="s">
        <v>184</v>
      </c>
      <c r="I16" s="110" t="s">
        <v>154</v>
      </c>
      <c r="J16" s="107"/>
      <c r="K16" s="19">
        <v>28</v>
      </c>
      <c r="L16" s="19">
        <v>24.5</v>
      </c>
      <c r="M16" s="20">
        <f t="shared" si="1"/>
        <v>26.25</v>
      </c>
      <c r="N16" s="82"/>
      <c r="O16" s="110" t="s">
        <v>184</v>
      </c>
      <c r="P16" s="110" t="s">
        <v>154</v>
      </c>
      <c r="Q16" s="19">
        <v>23.333333333333332</v>
      </c>
      <c r="R16" s="19">
        <v>28</v>
      </c>
      <c r="S16" s="19">
        <v>21</v>
      </c>
      <c r="T16" s="21">
        <f t="shared" si="2"/>
        <v>24.11111111111111</v>
      </c>
      <c r="U16" s="108"/>
      <c r="V16" s="110" t="s">
        <v>184</v>
      </c>
      <c r="W16" s="110" t="s">
        <v>154</v>
      </c>
      <c r="X16" s="19">
        <v>31.5</v>
      </c>
      <c r="Y16" s="19">
        <v>21</v>
      </c>
      <c r="Z16" s="19">
        <v>24.5</v>
      </c>
      <c r="AA16" s="22">
        <f t="shared" si="3"/>
        <v>25.666666666666668</v>
      </c>
      <c r="AB16" s="81"/>
      <c r="AC16" s="110" t="s">
        <v>184</v>
      </c>
      <c r="AD16" s="110" t="s">
        <v>154</v>
      </c>
      <c r="AE16" s="19">
        <v>35</v>
      </c>
      <c r="AF16" s="19">
        <v>21</v>
      </c>
      <c r="AG16" s="19">
        <v>31.5</v>
      </c>
      <c r="AH16" s="22">
        <f t="shared" si="4"/>
        <v>29.166666666666668</v>
      </c>
      <c r="AI16" s="108"/>
      <c r="AJ16" s="108"/>
      <c r="AK16" s="108"/>
      <c r="AL16" s="108"/>
      <c r="AM16" s="108"/>
      <c r="AN16" s="108"/>
      <c r="AO16" s="108"/>
      <c r="AP16" s="108"/>
      <c r="AQ16" s="89"/>
    </row>
    <row r="17" spans="1:43" ht="17.25" customHeight="1" thickBot="1">
      <c r="A17" s="110" t="s">
        <v>185</v>
      </c>
      <c r="B17" s="110" t="s">
        <v>155</v>
      </c>
      <c r="C17" s="107"/>
      <c r="D17" s="19">
        <v>21</v>
      </c>
      <c r="E17" s="19">
        <v>28</v>
      </c>
      <c r="F17" s="127">
        <f t="shared" si="0"/>
        <v>24.5</v>
      </c>
      <c r="G17" s="81"/>
      <c r="H17" s="110" t="s">
        <v>185</v>
      </c>
      <c r="I17" s="110" t="s">
        <v>155</v>
      </c>
      <c r="J17" s="19">
        <v>30.333333333333332</v>
      </c>
      <c r="K17" s="19">
        <v>31.5</v>
      </c>
      <c r="L17" s="19">
        <v>21</v>
      </c>
      <c r="M17" s="128">
        <f t="shared" si="1"/>
        <v>27.61111111111111</v>
      </c>
      <c r="N17" s="82"/>
      <c r="O17" s="110" t="s">
        <v>185</v>
      </c>
      <c r="P17" s="110" t="s">
        <v>155</v>
      </c>
      <c r="Q17" s="19">
        <v>32.666666666666664</v>
      </c>
      <c r="R17" s="19">
        <v>23.333333333333332</v>
      </c>
      <c r="S17" s="19">
        <v>28</v>
      </c>
      <c r="T17" s="129">
        <f t="shared" si="2"/>
        <v>28</v>
      </c>
      <c r="U17" s="108"/>
      <c r="V17" s="110" t="s">
        <v>185</v>
      </c>
      <c r="W17" s="110" t="s">
        <v>155</v>
      </c>
      <c r="X17" s="19">
        <v>35</v>
      </c>
      <c r="Y17" s="19">
        <v>21</v>
      </c>
      <c r="Z17" s="19">
        <v>21</v>
      </c>
      <c r="AA17" s="128">
        <f t="shared" si="3"/>
        <v>25.666666666666668</v>
      </c>
      <c r="AB17" s="81"/>
      <c r="AC17" s="110" t="s">
        <v>185</v>
      </c>
      <c r="AD17" s="110" t="s">
        <v>155</v>
      </c>
      <c r="AE17" s="107"/>
      <c r="AF17" s="107"/>
      <c r="AG17" s="107"/>
      <c r="AH17" s="127">
        <f t="shared" si="4"/>
        <v>0</v>
      </c>
      <c r="AI17" s="108"/>
      <c r="AJ17" s="108"/>
      <c r="AK17" s="108"/>
      <c r="AL17" s="108"/>
      <c r="AM17" s="108"/>
      <c r="AN17" s="108"/>
      <c r="AO17" s="108"/>
      <c r="AP17" s="108"/>
      <c r="AQ17" s="89"/>
    </row>
    <row r="18" spans="1:43" ht="17.25" customHeight="1" thickBot="1">
      <c r="A18" s="110" t="s">
        <v>186</v>
      </c>
      <c r="B18" s="110" t="s">
        <v>155</v>
      </c>
      <c r="C18" s="107"/>
      <c r="D18" s="19">
        <v>24.5</v>
      </c>
      <c r="E18" s="19">
        <v>28</v>
      </c>
      <c r="F18" s="130">
        <f t="shared" si="0"/>
        <v>26.25</v>
      </c>
      <c r="G18" s="81"/>
      <c r="H18" s="110" t="s">
        <v>186</v>
      </c>
      <c r="I18" s="110" t="s">
        <v>155</v>
      </c>
      <c r="J18" s="107"/>
      <c r="K18" s="107"/>
      <c r="L18" s="19">
        <v>24.5</v>
      </c>
      <c r="M18" s="119">
        <f t="shared" si="1"/>
        <v>24.5</v>
      </c>
      <c r="N18" s="82"/>
      <c r="O18" s="110" t="s">
        <v>186</v>
      </c>
      <c r="P18" s="110" t="s">
        <v>155</v>
      </c>
      <c r="Q18" s="107"/>
      <c r="R18" s="107"/>
      <c r="S18" s="19">
        <v>21</v>
      </c>
      <c r="T18" s="131">
        <f t="shared" si="2"/>
        <v>21</v>
      </c>
      <c r="U18" s="108"/>
      <c r="V18" s="110" t="s">
        <v>186</v>
      </c>
      <c r="W18" s="110" t="s">
        <v>155</v>
      </c>
      <c r="X18" s="19">
        <v>31.5</v>
      </c>
      <c r="Y18" s="19">
        <v>21</v>
      </c>
      <c r="Z18" s="19">
        <v>21</v>
      </c>
      <c r="AA18" s="119">
        <f t="shared" si="3"/>
        <v>24.5</v>
      </c>
      <c r="AB18" s="81"/>
      <c r="AC18" s="110" t="s">
        <v>186</v>
      </c>
      <c r="AD18" s="110" t="s">
        <v>155</v>
      </c>
      <c r="AE18" s="19">
        <v>35</v>
      </c>
      <c r="AF18" s="19">
        <v>21</v>
      </c>
      <c r="AG18" s="19">
        <v>28</v>
      </c>
      <c r="AH18" s="119">
        <f t="shared" si="4"/>
        <v>28</v>
      </c>
      <c r="AI18" s="108"/>
      <c r="AJ18" s="108"/>
      <c r="AK18" s="108"/>
      <c r="AL18" s="108"/>
      <c r="AM18" s="108"/>
      <c r="AN18" s="108"/>
      <c r="AO18" s="108"/>
      <c r="AP18" s="108"/>
      <c r="AQ18" s="89"/>
    </row>
    <row r="19" spans="1:43" ht="17.25" customHeight="1" thickBot="1">
      <c r="A19" s="110" t="s">
        <v>187</v>
      </c>
      <c r="B19" s="110" t="s">
        <v>154</v>
      </c>
      <c r="C19" s="107"/>
      <c r="D19" s="19">
        <v>24.5</v>
      </c>
      <c r="E19" s="107"/>
      <c r="F19" s="20">
        <f t="shared" si="0"/>
        <v>24.5</v>
      </c>
      <c r="G19" s="81"/>
      <c r="H19" s="110" t="s">
        <v>187</v>
      </c>
      <c r="I19" s="110" t="s">
        <v>154</v>
      </c>
      <c r="J19" s="19">
        <v>28</v>
      </c>
      <c r="K19" s="107"/>
      <c r="L19" s="19">
        <v>24.5</v>
      </c>
      <c r="M19" s="22">
        <f t="shared" si="1"/>
        <v>26.25</v>
      </c>
      <c r="N19" s="82"/>
      <c r="O19" s="110" t="s">
        <v>187</v>
      </c>
      <c r="P19" s="110" t="s">
        <v>154</v>
      </c>
      <c r="Q19" s="19">
        <v>28</v>
      </c>
      <c r="R19" s="107"/>
      <c r="S19" s="19">
        <v>35</v>
      </c>
      <c r="T19" s="21">
        <f t="shared" si="2"/>
        <v>31.5</v>
      </c>
      <c r="U19" s="108"/>
      <c r="V19" s="110" t="s">
        <v>187</v>
      </c>
      <c r="W19" s="110" t="s">
        <v>154</v>
      </c>
      <c r="X19" s="107"/>
      <c r="Y19" s="19">
        <v>21</v>
      </c>
      <c r="Z19" s="19">
        <v>24.5</v>
      </c>
      <c r="AA19" s="22">
        <f t="shared" si="3"/>
        <v>22.75</v>
      </c>
      <c r="AB19" s="81"/>
      <c r="AC19" s="110" t="s">
        <v>187</v>
      </c>
      <c r="AD19" s="110" t="s">
        <v>154</v>
      </c>
      <c r="AE19" s="107"/>
      <c r="AF19" s="19">
        <v>21</v>
      </c>
      <c r="AG19" s="19">
        <v>28</v>
      </c>
      <c r="AH19" s="22">
        <f t="shared" si="4"/>
        <v>24.5</v>
      </c>
      <c r="AI19" s="108"/>
      <c r="AJ19" s="108"/>
      <c r="AK19" s="108"/>
      <c r="AL19" s="108"/>
      <c r="AM19" s="108"/>
      <c r="AN19" s="108"/>
      <c r="AO19" s="108"/>
      <c r="AP19" s="108"/>
      <c r="AQ19" s="89"/>
    </row>
    <row r="20" spans="1:43" ht="17.25" customHeight="1" thickBot="1">
      <c r="A20" s="111" t="s">
        <v>188</v>
      </c>
      <c r="B20" s="111" t="s">
        <v>155</v>
      </c>
      <c r="C20" s="19">
        <v>28</v>
      </c>
      <c r="D20" s="107"/>
      <c r="E20" s="107"/>
      <c r="F20" s="20">
        <f t="shared" si="0"/>
        <v>28</v>
      </c>
      <c r="G20" s="81"/>
      <c r="H20" s="111" t="s">
        <v>188</v>
      </c>
      <c r="I20" s="111" t="s">
        <v>155</v>
      </c>
      <c r="J20" s="107"/>
      <c r="K20" s="19">
        <v>35</v>
      </c>
      <c r="L20" s="19">
        <v>28</v>
      </c>
      <c r="M20" s="22">
        <f t="shared" si="1"/>
        <v>31.5</v>
      </c>
      <c r="N20" s="82"/>
      <c r="O20" s="111" t="s">
        <v>188</v>
      </c>
      <c r="P20" s="111" t="s">
        <v>155</v>
      </c>
      <c r="Q20" s="107"/>
      <c r="R20" s="19">
        <v>28</v>
      </c>
      <c r="S20" s="19">
        <v>21</v>
      </c>
      <c r="T20" s="21">
        <f t="shared" si="2"/>
        <v>24.5</v>
      </c>
      <c r="U20" s="108"/>
      <c r="V20" s="111" t="s">
        <v>188</v>
      </c>
      <c r="W20" s="111" t="s">
        <v>155</v>
      </c>
      <c r="X20" s="19">
        <v>31.5</v>
      </c>
      <c r="Y20" s="19">
        <v>31.5</v>
      </c>
      <c r="Z20" s="19">
        <v>24.5</v>
      </c>
      <c r="AA20" s="22">
        <f t="shared" si="3"/>
        <v>29.166666666666668</v>
      </c>
      <c r="AB20" s="81"/>
      <c r="AC20" s="111" t="s">
        <v>188</v>
      </c>
      <c r="AD20" s="111" t="s">
        <v>155</v>
      </c>
      <c r="AE20" s="19">
        <v>35</v>
      </c>
      <c r="AF20" s="19">
        <v>31.5</v>
      </c>
      <c r="AG20" s="19">
        <v>31.5</v>
      </c>
      <c r="AH20" s="22">
        <f t="shared" si="4"/>
        <v>32.666666666666664</v>
      </c>
      <c r="AI20" s="108"/>
      <c r="AJ20" s="108"/>
      <c r="AK20" s="108"/>
      <c r="AL20" s="108"/>
      <c r="AM20" s="108"/>
      <c r="AN20" s="108"/>
      <c r="AO20" s="108"/>
      <c r="AP20" s="108"/>
      <c r="AQ20" s="89"/>
    </row>
    <row r="21" spans="1:43" ht="17.25" customHeight="1" thickBot="1">
      <c r="A21" s="112" t="s">
        <v>189</v>
      </c>
      <c r="B21" s="112" t="s">
        <v>155</v>
      </c>
      <c r="C21" s="19">
        <v>28</v>
      </c>
      <c r="D21" s="19">
        <v>21</v>
      </c>
      <c r="E21" s="19">
        <v>24.5</v>
      </c>
      <c r="F21" s="20">
        <f t="shared" si="0"/>
        <v>24.5</v>
      </c>
      <c r="G21" s="81"/>
      <c r="H21" s="112" t="s">
        <v>189</v>
      </c>
      <c r="I21" s="112" t="s">
        <v>155</v>
      </c>
      <c r="J21" s="19">
        <v>30.333333333333332</v>
      </c>
      <c r="K21" s="19">
        <v>28</v>
      </c>
      <c r="L21" s="19">
        <v>24.5</v>
      </c>
      <c r="M21" s="22">
        <f t="shared" si="1"/>
        <v>27.61111111111111</v>
      </c>
      <c r="N21" s="82"/>
      <c r="O21" s="112" t="s">
        <v>189</v>
      </c>
      <c r="P21" s="112" t="s">
        <v>155</v>
      </c>
      <c r="Q21" s="107"/>
      <c r="R21" s="19">
        <v>25.666666666666668</v>
      </c>
      <c r="S21" s="19">
        <v>21</v>
      </c>
      <c r="T21" s="20">
        <f t="shared" si="2"/>
        <v>23.333333333333336</v>
      </c>
      <c r="U21" s="108"/>
      <c r="V21" s="112" t="s">
        <v>189</v>
      </c>
      <c r="W21" s="112" t="s">
        <v>155</v>
      </c>
      <c r="X21" s="19">
        <v>28</v>
      </c>
      <c r="Y21" s="19">
        <v>24.5</v>
      </c>
      <c r="Z21" s="19">
        <v>21</v>
      </c>
      <c r="AA21" s="22">
        <f t="shared" si="3"/>
        <v>24.5</v>
      </c>
      <c r="AB21" s="81"/>
      <c r="AC21" s="112" t="s">
        <v>189</v>
      </c>
      <c r="AD21" s="112" t="s">
        <v>155</v>
      </c>
      <c r="AE21" s="107"/>
      <c r="AF21" s="107"/>
      <c r="AG21" s="19">
        <v>21</v>
      </c>
      <c r="AH21" s="22">
        <f t="shared" si="4"/>
        <v>21</v>
      </c>
      <c r="AI21" s="108"/>
      <c r="AJ21" s="108"/>
      <c r="AK21" s="108"/>
      <c r="AL21" s="108"/>
      <c r="AM21" s="108"/>
      <c r="AN21" s="108"/>
      <c r="AO21" s="108"/>
      <c r="AP21" s="108"/>
      <c r="AQ21" s="89"/>
    </row>
    <row r="22" spans="1:43" ht="17.25" customHeight="1" thickBot="1">
      <c r="A22" s="112" t="s">
        <v>205</v>
      </c>
      <c r="B22" s="112" t="s">
        <v>158</v>
      </c>
      <c r="C22" s="19">
        <v>30.333333333333332</v>
      </c>
      <c r="D22" s="19">
        <v>24.5</v>
      </c>
      <c r="E22" s="19">
        <v>31.5</v>
      </c>
      <c r="F22" s="127">
        <f t="shared" si="0"/>
        <v>28.777777777777775</v>
      </c>
      <c r="G22" s="81"/>
      <c r="H22" s="112" t="s">
        <v>205</v>
      </c>
      <c r="I22" s="112" t="s">
        <v>158</v>
      </c>
      <c r="J22" s="107"/>
      <c r="K22" s="19">
        <v>28</v>
      </c>
      <c r="L22" s="19">
        <v>28</v>
      </c>
      <c r="M22" s="128">
        <f t="shared" si="1"/>
        <v>28</v>
      </c>
      <c r="N22" s="82"/>
      <c r="O22" s="112" t="s">
        <v>205</v>
      </c>
      <c r="P22" s="112" t="s">
        <v>158</v>
      </c>
      <c r="Q22" s="19">
        <v>30.333333333333332</v>
      </c>
      <c r="R22" s="19">
        <v>30.333333333333332</v>
      </c>
      <c r="S22" s="19">
        <v>35</v>
      </c>
      <c r="T22" s="129">
        <f t="shared" si="2"/>
        <v>31.888888888888886</v>
      </c>
      <c r="U22" s="108"/>
      <c r="V22" s="112" t="s">
        <v>205</v>
      </c>
      <c r="W22" s="112" t="s">
        <v>158</v>
      </c>
      <c r="X22" s="19">
        <v>31.5</v>
      </c>
      <c r="Y22" s="19">
        <v>28</v>
      </c>
      <c r="Z22" s="19">
        <v>28</v>
      </c>
      <c r="AA22" s="128">
        <f t="shared" si="3"/>
        <v>29.166666666666668</v>
      </c>
      <c r="AB22" s="81"/>
      <c r="AC22" s="112" t="s">
        <v>205</v>
      </c>
      <c r="AD22" s="112" t="s">
        <v>158</v>
      </c>
      <c r="AE22" s="19">
        <v>35</v>
      </c>
      <c r="AF22" s="107"/>
      <c r="AG22" s="107"/>
      <c r="AH22" s="128">
        <f t="shared" si="4"/>
        <v>35</v>
      </c>
      <c r="AI22" s="108"/>
      <c r="AJ22" s="108"/>
      <c r="AK22" s="108"/>
      <c r="AL22" s="108"/>
      <c r="AM22" s="108"/>
      <c r="AN22" s="108"/>
      <c r="AO22" s="108"/>
      <c r="AP22" s="108"/>
      <c r="AQ22" s="89"/>
    </row>
    <row r="23" spans="1:43" ht="17.25" customHeight="1" thickBot="1">
      <c r="A23" s="112" t="s">
        <v>206</v>
      </c>
      <c r="B23" s="112" t="s">
        <v>158</v>
      </c>
      <c r="C23" s="107"/>
      <c r="D23" s="107"/>
      <c r="E23" s="107"/>
      <c r="F23" s="130">
        <f t="shared" si="0"/>
        <v>0</v>
      </c>
      <c r="G23" s="81"/>
      <c r="H23" s="112" t="s">
        <v>206</v>
      </c>
      <c r="I23" s="112" t="s">
        <v>158</v>
      </c>
      <c r="J23" s="107"/>
      <c r="K23" s="19">
        <v>28</v>
      </c>
      <c r="L23" s="19">
        <v>28</v>
      </c>
      <c r="M23" s="119">
        <f t="shared" si="1"/>
        <v>28</v>
      </c>
      <c r="N23" s="82"/>
      <c r="O23" s="112" t="s">
        <v>206</v>
      </c>
      <c r="P23" s="112" t="s">
        <v>158</v>
      </c>
      <c r="Q23" s="19">
        <v>23.333333333333332</v>
      </c>
      <c r="R23" s="19">
        <v>28</v>
      </c>
      <c r="S23" s="19">
        <v>28</v>
      </c>
      <c r="T23" s="131">
        <f t="shared" si="2"/>
        <v>26.444444444444443</v>
      </c>
      <c r="U23" s="108"/>
      <c r="V23" s="112" t="s">
        <v>206</v>
      </c>
      <c r="W23" s="112" t="s">
        <v>158</v>
      </c>
      <c r="X23" s="19">
        <v>35</v>
      </c>
      <c r="Y23" s="19">
        <v>24.5</v>
      </c>
      <c r="Z23" s="19">
        <v>28</v>
      </c>
      <c r="AA23" s="119">
        <f t="shared" si="3"/>
        <v>29.166666666666668</v>
      </c>
      <c r="AB23" s="81"/>
      <c r="AC23" s="112" t="s">
        <v>206</v>
      </c>
      <c r="AD23" s="112" t="s">
        <v>158</v>
      </c>
      <c r="AE23" s="107"/>
      <c r="AF23" s="107"/>
      <c r="AG23" s="107"/>
      <c r="AH23" s="119">
        <f t="shared" si="4"/>
        <v>0</v>
      </c>
      <c r="AI23" s="108"/>
      <c r="AJ23" s="108"/>
      <c r="AK23" s="108"/>
      <c r="AL23" s="108"/>
      <c r="AM23" s="108"/>
      <c r="AN23" s="108"/>
      <c r="AO23" s="108"/>
      <c r="AP23" s="108"/>
      <c r="AQ23" s="89"/>
    </row>
    <row r="24" spans="1:43" ht="17.25" customHeight="1" thickBot="1">
      <c r="A24" s="112" t="s">
        <v>207</v>
      </c>
      <c r="B24" s="112" t="s">
        <v>158</v>
      </c>
      <c r="C24" s="107"/>
      <c r="D24" s="107"/>
      <c r="E24" s="107"/>
      <c r="F24" s="20">
        <f t="shared" si="0"/>
        <v>0</v>
      </c>
      <c r="G24" s="81"/>
      <c r="H24" s="112" t="s">
        <v>207</v>
      </c>
      <c r="I24" s="112" t="s">
        <v>158</v>
      </c>
      <c r="J24" s="19">
        <v>28</v>
      </c>
      <c r="K24" s="19">
        <v>31.5</v>
      </c>
      <c r="L24" s="19">
        <v>28</v>
      </c>
      <c r="M24" s="22">
        <f t="shared" si="1"/>
        <v>29.166666666666668</v>
      </c>
      <c r="N24" s="82"/>
      <c r="O24" s="112" t="s">
        <v>207</v>
      </c>
      <c r="P24" s="112" t="s">
        <v>158</v>
      </c>
      <c r="Q24" s="107"/>
      <c r="R24" s="107"/>
      <c r="S24" s="19">
        <v>21</v>
      </c>
      <c r="T24" s="21">
        <f t="shared" si="2"/>
        <v>21</v>
      </c>
      <c r="U24" s="108"/>
      <c r="V24" s="112" t="s">
        <v>207</v>
      </c>
      <c r="W24" s="112" t="s">
        <v>158</v>
      </c>
      <c r="X24" s="107"/>
      <c r="Y24" s="107"/>
      <c r="Z24" s="107"/>
      <c r="AA24" s="22">
        <f t="shared" si="3"/>
        <v>0</v>
      </c>
      <c r="AB24" s="81"/>
      <c r="AC24" s="112" t="s">
        <v>207</v>
      </c>
      <c r="AD24" s="112" t="s">
        <v>158</v>
      </c>
      <c r="AE24" s="107"/>
      <c r="AF24" s="107"/>
      <c r="AG24" s="19">
        <v>21</v>
      </c>
      <c r="AH24" s="22">
        <f t="shared" si="4"/>
        <v>21</v>
      </c>
      <c r="AI24" s="108"/>
      <c r="AJ24" s="108"/>
      <c r="AK24" s="108"/>
      <c r="AL24" s="108"/>
      <c r="AM24" s="108"/>
      <c r="AN24" s="108"/>
      <c r="AO24" s="108"/>
      <c r="AP24" s="108"/>
      <c r="AQ24" s="89"/>
    </row>
    <row r="25" spans="1:43" ht="17.25" customHeight="1" thickBot="1">
      <c r="A25" s="109" t="s">
        <v>159</v>
      </c>
      <c r="B25" s="109" t="s">
        <v>154</v>
      </c>
      <c r="C25" s="19">
        <v>30.333333333333332</v>
      </c>
      <c r="D25" s="19">
        <v>28</v>
      </c>
      <c r="E25" s="19">
        <v>31.5</v>
      </c>
      <c r="F25" s="20">
        <f t="shared" si="0"/>
        <v>29.944444444444443</v>
      </c>
      <c r="G25" s="81"/>
      <c r="H25" s="109" t="s">
        <v>159</v>
      </c>
      <c r="I25" s="109" t="s">
        <v>154</v>
      </c>
      <c r="J25" s="107"/>
      <c r="K25" s="19">
        <v>28</v>
      </c>
      <c r="L25" s="19">
        <v>28</v>
      </c>
      <c r="M25" s="20">
        <f t="shared" si="1"/>
        <v>28</v>
      </c>
      <c r="N25" s="82"/>
      <c r="O25" s="109" t="s">
        <v>159</v>
      </c>
      <c r="P25" s="109" t="s">
        <v>154</v>
      </c>
      <c r="Q25" s="107"/>
      <c r="R25" s="19">
        <v>28</v>
      </c>
      <c r="S25" s="19">
        <v>35</v>
      </c>
      <c r="T25" s="21">
        <f t="shared" si="2"/>
        <v>31.5</v>
      </c>
      <c r="U25" s="108"/>
      <c r="V25" s="109" t="s">
        <v>159</v>
      </c>
      <c r="W25" s="109" t="s">
        <v>154</v>
      </c>
      <c r="X25" s="19">
        <v>35</v>
      </c>
      <c r="Y25" s="19">
        <v>24.5</v>
      </c>
      <c r="Z25" s="19">
        <v>28</v>
      </c>
      <c r="AA25" s="22">
        <f t="shared" si="3"/>
        <v>29.166666666666668</v>
      </c>
      <c r="AB25" s="81"/>
      <c r="AC25" s="109" t="s">
        <v>159</v>
      </c>
      <c r="AD25" s="109" t="s">
        <v>154</v>
      </c>
      <c r="AE25" s="107"/>
      <c r="AF25" s="19">
        <v>28</v>
      </c>
      <c r="AG25" s="19">
        <v>21</v>
      </c>
      <c r="AH25" s="22">
        <f t="shared" si="4"/>
        <v>24.5</v>
      </c>
      <c r="AI25" s="108"/>
      <c r="AJ25" s="108"/>
      <c r="AK25" s="108"/>
      <c r="AL25" s="108"/>
      <c r="AM25" s="108"/>
      <c r="AN25" s="108"/>
      <c r="AO25" s="108"/>
      <c r="AP25" s="108"/>
      <c r="AQ25" s="89"/>
    </row>
    <row r="26" spans="1:43" ht="17.25" customHeight="1" thickBot="1">
      <c r="A26" s="110" t="s">
        <v>160</v>
      </c>
      <c r="B26" s="110" t="s">
        <v>154</v>
      </c>
      <c r="C26" s="19">
        <v>28</v>
      </c>
      <c r="D26" s="19">
        <v>24.5</v>
      </c>
      <c r="E26" s="107"/>
      <c r="F26" s="20">
        <f t="shared" si="0"/>
        <v>26.25</v>
      </c>
      <c r="G26" s="81"/>
      <c r="H26" s="110" t="s">
        <v>160</v>
      </c>
      <c r="I26" s="110" t="s">
        <v>154</v>
      </c>
      <c r="J26" s="19">
        <v>30.333333333333332</v>
      </c>
      <c r="K26" s="19">
        <v>28</v>
      </c>
      <c r="L26" s="19">
        <v>24.5</v>
      </c>
      <c r="M26" s="22">
        <f t="shared" si="1"/>
        <v>27.61111111111111</v>
      </c>
      <c r="N26" s="82"/>
      <c r="O26" s="110" t="s">
        <v>160</v>
      </c>
      <c r="P26" s="110" t="s">
        <v>154</v>
      </c>
      <c r="Q26" s="19">
        <v>23.333333333333332</v>
      </c>
      <c r="R26" s="19">
        <v>28</v>
      </c>
      <c r="S26" s="19">
        <v>28</v>
      </c>
      <c r="T26" s="21">
        <f t="shared" si="2"/>
        <v>26.444444444444443</v>
      </c>
      <c r="U26" s="108"/>
      <c r="V26" s="110" t="s">
        <v>160</v>
      </c>
      <c r="W26" s="110" t="s">
        <v>154</v>
      </c>
      <c r="X26" s="19">
        <v>31.5</v>
      </c>
      <c r="Y26" s="19">
        <v>24.5</v>
      </c>
      <c r="Z26" s="19">
        <v>24.5</v>
      </c>
      <c r="AA26" s="22">
        <f t="shared" si="3"/>
        <v>26.833333333333332</v>
      </c>
      <c r="AB26" s="81"/>
      <c r="AC26" s="110" t="s">
        <v>160</v>
      </c>
      <c r="AD26" s="110" t="s">
        <v>154</v>
      </c>
      <c r="AE26" s="19">
        <v>35</v>
      </c>
      <c r="AF26" s="19">
        <v>21</v>
      </c>
      <c r="AG26" s="19">
        <v>21</v>
      </c>
      <c r="AH26" s="22">
        <f t="shared" si="4"/>
        <v>25.666666666666668</v>
      </c>
      <c r="AI26" s="108"/>
      <c r="AJ26" s="108"/>
      <c r="AK26" s="108"/>
      <c r="AL26" s="108"/>
      <c r="AM26" s="108"/>
      <c r="AN26" s="108"/>
      <c r="AO26" s="108"/>
      <c r="AP26" s="108"/>
      <c r="AQ26" s="89"/>
    </row>
    <row r="27" spans="1:43" ht="17.25" customHeight="1" thickBot="1">
      <c r="A27" s="110" t="s">
        <v>161</v>
      </c>
      <c r="B27" s="110" t="s">
        <v>158</v>
      </c>
      <c r="C27" s="19">
        <v>30.333333333333332</v>
      </c>
      <c r="D27" s="19">
        <v>31.5</v>
      </c>
      <c r="E27" s="19">
        <v>35</v>
      </c>
      <c r="F27" s="20">
        <f t="shared" si="0"/>
        <v>32.27777777777778</v>
      </c>
      <c r="G27" s="81"/>
      <c r="H27" s="110" t="s">
        <v>161</v>
      </c>
      <c r="I27" s="110" t="s">
        <v>158</v>
      </c>
      <c r="J27" s="19">
        <v>30.333333333333332</v>
      </c>
      <c r="K27" s="19">
        <v>35</v>
      </c>
      <c r="L27" s="107"/>
      <c r="M27" s="20">
        <f t="shared" si="1"/>
        <v>32.666666666666664</v>
      </c>
      <c r="N27" s="82"/>
      <c r="O27" s="110" t="s">
        <v>161</v>
      </c>
      <c r="P27" s="110" t="s">
        <v>158</v>
      </c>
      <c r="Q27" s="107"/>
      <c r="R27" s="19">
        <v>25.666666666666668</v>
      </c>
      <c r="S27" s="19">
        <v>35</v>
      </c>
      <c r="T27" s="20">
        <f t="shared" si="2"/>
        <v>30.333333333333336</v>
      </c>
      <c r="U27" s="108"/>
      <c r="V27" s="110" t="s">
        <v>161</v>
      </c>
      <c r="W27" s="110" t="s">
        <v>158</v>
      </c>
      <c r="X27" s="107"/>
      <c r="Y27" s="19">
        <v>31.5</v>
      </c>
      <c r="Z27" s="19">
        <v>21</v>
      </c>
      <c r="AA27" s="20">
        <f t="shared" si="3"/>
        <v>26.25</v>
      </c>
      <c r="AB27" s="81"/>
      <c r="AC27" s="110" t="s">
        <v>161</v>
      </c>
      <c r="AD27" s="110" t="s">
        <v>158</v>
      </c>
      <c r="AE27" s="19">
        <v>35</v>
      </c>
      <c r="AF27" s="19">
        <v>35</v>
      </c>
      <c r="AG27" s="19">
        <v>21</v>
      </c>
      <c r="AH27" s="20">
        <f t="shared" si="4"/>
        <v>30.333333333333332</v>
      </c>
      <c r="AI27" s="108"/>
      <c r="AJ27" s="108"/>
      <c r="AK27" s="108"/>
      <c r="AL27" s="108"/>
      <c r="AM27" s="108"/>
      <c r="AN27" s="108"/>
      <c r="AO27" s="108"/>
      <c r="AP27" s="108"/>
      <c r="AQ27" s="89"/>
    </row>
    <row r="28" spans="1:43" ht="17.25" customHeight="1" thickBot="1">
      <c r="A28" s="110" t="s">
        <v>162</v>
      </c>
      <c r="B28" s="110" t="s">
        <v>158</v>
      </c>
      <c r="C28" s="19">
        <v>30.333333333333332</v>
      </c>
      <c r="D28" s="19">
        <v>24.5</v>
      </c>
      <c r="E28" s="107"/>
      <c r="F28" s="127">
        <f t="shared" si="0"/>
        <v>27.416666666666664</v>
      </c>
      <c r="G28" s="81"/>
      <c r="H28" s="110" t="s">
        <v>162</v>
      </c>
      <c r="I28" s="110" t="s">
        <v>158</v>
      </c>
      <c r="J28" s="19">
        <v>32.666666666666664</v>
      </c>
      <c r="K28" s="19">
        <v>21</v>
      </c>
      <c r="L28" s="107"/>
      <c r="M28" s="128">
        <f t="shared" si="1"/>
        <v>26.833333333333332</v>
      </c>
      <c r="N28" s="82"/>
      <c r="O28" s="110" t="s">
        <v>162</v>
      </c>
      <c r="P28" s="110" t="s">
        <v>158</v>
      </c>
      <c r="Q28" s="19">
        <v>32.666666666666664</v>
      </c>
      <c r="R28" s="19">
        <v>30.333333333333332</v>
      </c>
      <c r="S28" s="19">
        <v>35</v>
      </c>
      <c r="T28" s="129">
        <f t="shared" si="2"/>
        <v>32.666666666666664</v>
      </c>
      <c r="U28" s="108"/>
      <c r="V28" s="110" t="s">
        <v>162</v>
      </c>
      <c r="W28" s="110" t="s">
        <v>158</v>
      </c>
      <c r="X28" s="19">
        <v>35</v>
      </c>
      <c r="Y28" s="19">
        <v>21</v>
      </c>
      <c r="Z28" s="19">
        <v>28</v>
      </c>
      <c r="AA28" s="128">
        <f t="shared" si="3"/>
        <v>28</v>
      </c>
      <c r="AB28" s="81"/>
      <c r="AC28" s="110" t="s">
        <v>162</v>
      </c>
      <c r="AD28" s="110" t="s">
        <v>158</v>
      </c>
      <c r="AE28" s="107"/>
      <c r="AF28" s="19">
        <v>21</v>
      </c>
      <c r="AG28" s="19">
        <v>31.5</v>
      </c>
      <c r="AH28" s="128">
        <f t="shared" si="4"/>
        <v>26.25</v>
      </c>
      <c r="AI28" s="108"/>
      <c r="AJ28" s="108"/>
      <c r="AK28" s="108"/>
      <c r="AL28" s="108"/>
      <c r="AM28" s="108"/>
      <c r="AN28" s="108"/>
      <c r="AO28" s="108"/>
      <c r="AP28" s="108"/>
      <c r="AQ28" s="89"/>
    </row>
    <row r="29" spans="1:43" ht="17.25" customHeight="1" thickBot="1">
      <c r="A29" s="110" t="s">
        <v>163</v>
      </c>
      <c r="B29" s="110" t="s">
        <v>154</v>
      </c>
      <c r="C29" s="107"/>
      <c r="D29" s="19">
        <v>28</v>
      </c>
      <c r="E29" s="107"/>
      <c r="F29" s="130">
        <f t="shared" si="0"/>
        <v>28</v>
      </c>
      <c r="G29" s="81"/>
      <c r="H29" s="110" t="s">
        <v>163</v>
      </c>
      <c r="I29" s="110" t="s">
        <v>154</v>
      </c>
      <c r="J29" s="19">
        <v>30.333333333333332</v>
      </c>
      <c r="K29" s="107"/>
      <c r="L29" s="107"/>
      <c r="M29" s="119">
        <f t="shared" si="1"/>
        <v>30.333333333333332</v>
      </c>
      <c r="N29" s="82"/>
      <c r="O29" s="110" t="s">
        <v>163</v>
      </c>
      <c r="P29" s="110" t="s">
        <v>154</v>
      </c>
      <c r="Q29" s="107"/>
      <c r="R29" s="19">
        <v>30.333333333333332</v>
      </c>
      <c r="S29" s="19">
        <v>35</v>
      </c>
      <c r="T29" s="131">
        <f t="shared" si="2"/>
        <v>32.666666666666664</v>
      </c>
      <c r="U29" s="108"/>
      <c r="V29" s="110" t="s">
        <v>163</v>
      </c>
      <c r="W29" s="110" t="s">
        <v>154</v>
      </c>
      <c r="X29" s="19">
        <v>35</v>
      </c>
      <c r="Y29" s="19">
        <v>21</v>
      </c>
      <c r="Z29" s="19">
        <v>28</v>
      </c>
      <c r="AA29" s="119">
        <f t="shared" si="3"/>
        <v>28</v>
      </c>
      <c r="AB29" s="81"/>
      <c r="AC29" s="110" t="s">
        <v>163</v>
      </c>
      <c r="AD29" s="110" t="s">
        <v>154</v>
      </c>
      <c r="AE29" s="107"/>
      <c r="AF29" s="19">
        <v>31.5</v>
      </c>
      <c r="AG29" s="19">
        <v>31.5</v>
      </c>
      <c r="AH29" s="119">
        <f t="shared" si="4"/>
        <v>31.5</v>
      </c>
      <c r="AI29" s="108"/>
      <c r="AJ29" s="108"/>
      <c r="AK29" s="108"/>
      <c r="AL29" s="108"/>
      <c r="AM29" s="108"/>
      <c r="AN29" s="108"/>
      <c r="AO29" s="108"/>
      <c r="AP29" s="108"/>
      <c r="AQ29" s="89"/>
    </row>
    <row r="30" spans="1:43" ht="17.25" customHeight="1" thickBot="1">
      <c r="A30" s="111" t="s">
        <v>190</v>
      </c>
      <c r="B30" s="111" t="s">
        <v>155</v>
      </c>
      <c r="C30" s="19">
        <v>28</v>
      </c>
      <c r="D30" s="19">
        <v>21</v>
      </c>
      <c r="E30" s="107"/>
      <c r="F30" s="20">
        <f t="shared" si="0"/>
        <v>24.5</v>
      </c>
      <c r="G30" s="81"/>
      <c r="H30" s="111" t="s">
        <v>190</v>
      </c>
      <c r="I30" s="111" t="s">
        <v>155</v>
      </c>
      <c r="J30" s="107"/>
      <c r="K30" s="19">
        <v>24.5</v>
      </c>
      <c r="L30" s="19">
        <v>21</v>
      </c>
      <c r="M30" s="22">
        <f t="shared" si="1"/>
        <v>22.75</v>
      </c>
      <c r="N30" s="82"/>
      <c r="O30" s="111" t="s">
        <v>190</v>
      </c>
      <c r="P30" s="111" t="s">
        <v>155</v>
      </c>
      <c r="Q30" s="107"/>
      <c r="R30" s="19">
        <v>25.666666666666668</v>
      </c>
      <c r="S30" s="19">
        <v>28</v>
      </c>
      <c r="T30" s="21">
        <f t="shared" si="2"/>
        <v>26.833333333333336</v>
      </c>
      <c r="U30" s="108"/>
      <c r="V30" s="111" t="s">
        <v>190</v>
      </c>
      <c r="W30" s="111" t="s">
        <v>155</v>
      </c>
      <c r="X30" s="19">
        <v>31.5</v>
      </c>
      <c r="Y30" s="19">
        <v>21</v>
      </c>
      <c r="Z30" s="19">
        <v>21</v>
      </c>
      <c r="AA30" s="22">
        <f t="shared" si="3"/>
        <v>24.5</v>
      </c>
      <c r="AB30" s="81"/>
      <c r="AC30" s="111" t="s">
        <v>190</v>
      </c>
      <c r="AD30" s="111" t="s">
        <v>155</v>
      </c>
      <c r="AE30" s="107"/>
      <c r="AF30" s="19">
        <v>28</v>
      </c>
      <c r="AG30" s="19">
        <v>21</v>
      </c>
      <c r="AH30" s="22">
        <f t="shared" si="4"/>
        <v>24.5</v>
      </c>
      <c r="AI30" s="108"/>
      <c r="AJ30" s="108"/>
      <c r="AK30" s="108"/>
      <c r="AL30" s="108"/>
      <c r="AM30" s="108"/>
      <c r="AN30" s="108"/>
      <c r="AO30" s="108"/>
      <c r="AP30" s="108"/>
      <c r="AQ30" s="89"/>
    </row>
    <row r="31" spans="1:43" ht="17.25" customHeight="1" thickBot="1">
      <c r="A31" s="112" t="s">
        <v>191</v>
      </c>
      <c r="B31" s="112" t="s">
        <v>155</v>
      </c>
      <c r="C31" s="19">
        <v>25.666666666666668</v>
      </c>
      <c r="D31" s="19">
        <v>21</v>
      </c>
      <c r="E31" s="19">
        <v>24.5</v>
      </c>
      <c r="F31" s="20">
        <f t="shared" si="0"/>
        <v>23.722222222222225</v>
      </c>
      <c r="G31" s="81"/>
      <c r="H31" s="112" t="s">
        <v>191</v>
      </c>
      <c r="I31" s="112" t="s">
        <v>155</v>
      </c>
      <c r="J31" s="19">
        <v>25.666666666666668</v>
      </c>
      <c r="K31" s="19">
        <v>35</v>
      </c>
      <c r="L31" s="19">
        <v>24.5</v>
      </c>
      <c r="M31" s="20">
        <f t="shared" si="1"/>
        <v>28.38888888888889</v>
      </c>
      <c r="N31" s="82"/>
      <c r="O31" s="112" t="s">
        <v>191</v>
      </c>
      <c r="P31" s="112" t="s">
        <v>155</v>
      </c>
      <c r="Q31" s="107"/>
      <c r="R31" s="19">
        <v>25.666666666666668</v>
      </c>
      <c r="S31" s="19">
        <v>21</v>
      </c>
      <c r="T31" s="20">
        <f t="shared" si="2"/>
        <v>23.333333333333336</v>
      </c>
      <c r="U31" s="108"/>
      <c r="V31" s="112" t="s">
        <v>191</v>
      </c>
      <c r="W31" s="112" t="s">
        <v>155</v>
      </c>
      <c r="X31" s="107"/>
      <c r="Y31" s="19">
        <v>31.5</v>
      </c>
      <c r="Z31" s="19">
        <v>21</v>
      </c>
      <c r="AA31" s="20">
        <f t="shared" si="3"/>
        <v>26.25</v>
      </c>
      <c r="AB31" s="81"/>
      <c r="AC31" s="112" t="s">
        <v>191</v>
      </c>
      <c r="AD31" s="112" t="s">
        <v>155</v>
      </c>
      <c r="AE31" s="107"/>
      <c r="AF31" s="107"/>
      <c r="AG31" s="19">
        <v>24.5</v>
      </c>
      <c r="AH31" s="20">
        <f t="shared" si="4"/>
        <v>24.5</v>
      </c>
      <c r="AI31" s="108"/>
      <c r="AJ31" s="108"/>
      <c r="AK31" s="108"/>
      <c r="AL31" s="108"/>
      <c r="AM31" s="108"/>
      <c r="AN31" s="108"/>
      <c r="AO31" s="108"/>
      <c r="AP31" s="108"/>
      <c r="AQ31" s="89"/>
    </row>
    <row r="32" spans="1:43" ht="17.25" customHeight="1" thickBot="1">
      <c r="A32" s="112" t="s">
        <v>208</v>
      </c>
      <c r="B32" s="112" t="s">
        <v>158</v>
      </c>
      <c r="C32" s="19">
        <v>25.666666666666668</v>
      </c>
      <c r="D32" s="19">
        <v>24.5</v>
      </c>
      <c r="E32" s="19">
        <v>28</v>
      </c>
      <c r="F32" s="20">
        <f t="shared" si="0"/>
        <v>26.055555555555557</v>
      </c>
      <c r="G32" s="81"/>
      <c r="H32" s="112" t="s">
        <v>208</v>
      </c>
      <c r="I32" s="112" t="s">
        <v>158</v>
      </c>
      <c r="J32" s="19">
        <v>25.666666666666668</v>
      </c>
      <c r="K32" s="19">
        <v>35</v>
      </c>
      <c r="L32" s="19">
        <v>24.5</v>
      </c>
      <c r="M32" s="22">
        <f t="shared" si="1"/>
        <v>28.38888888888889</v>
      </c>
      <c r="N32" s="82"/>
      <c r="O32" s="112" t="s">
        <v>208</v>
      </c>
      <c r="P32" s="112" t="s">
        <v>158</v>
      </c>
      <c r="Q32" s="19">
        <v>28</v>
      </c>
      <c r="R32" s="19">
        <v>28</v>
      </c>
      <c r="S32" s="19">
        <v>28</v>
      </c>
      <c r="T32" s="21">
        <f t="shared" si="2"/>
        <v>28</v>
      </c>
      <c r="U32" s="108"/>
      <c r="V32" s="112" t="s">
        <v>208</v>
      </c>
      <c r="W32" s="112" t="s">
        <v>158</v>
      </c>
      <c r="X32" s="107"/>
      <c r="Y32" s="19">
        <v>31.5</v>
      </c>
      <c r="Z32" s="19">
        <v>24.5</v>
      </c>
      <c r="AA32" s="22">
        <f t="shared" si="3"/>
        <v>28</v>
      </c>
      <c r="AB32" s="81"/>
      <c r="AC32" s="112" t="s">
        <v>208</v>
      </c>
      <c r="AD32" s="112" t="s">
        <v>158</v>
      </c>
      <c r="AE32" s="19">
        <v>35</v>
      </c>
      <c r="AF32" s="19">
        <v>31.5</v>
      </c>
      <c r="AG32" s="19">
        <v>31.5</v>
      </c>
      <c r="AH32" s="22">
        <f t="shared" si="4"/>
        <v>32.666666666666664</v>
      </c>
      <c r="AI32" s="108"/>
      <c r="AJ32" s="108"/>
      <c r="AK32" s="108"/>
      <c r="AL32" s="108"/>
      <c r="AM32" s="108"/>
      <c r="AN32" s="108"/>
      <c r="AO32" s="108"/>
      <c r="AP32" s="108"/>
      <c r="AQ32" s="89"/>
    </row>
    <row r="33" spans="1:43" ht="17.25" customHeight="1" thickBot="1">
      <c r="A33" s="109" t="s">
        <v>209</v>
      </c>
      <c r="B33" s="110" t="s">
        <v>158</v>
      </c>
      <c r="C33" s="116"/>
      <c r="D33" s="19">
        <v>21</v>
      </c>
      <c r="E33" s="116"/>
      <c r="F33" s="20">
        <f t="shared" si="0"/>
        <v>21</v>
      </c>
      <c r="G33" s="81"/>
      <c r="H33" s="109" t="s">
        <v>209</v>
      </c>
      <c r="I33" s="110" t="s">
        <v>158</v>
      </c>
      <c r="J33" s="116"/>
      <c r="K33" s="19">
        <v>21</v>
      </c>
      <c r="L33" s="116"/>
      <c r="M33" s="22">
        <f t="shared" si="1"/>
        <v>21</v>
      </c>
      <c r="N33" s="82"/>
      <c r="O33" s="109" t="s">
        <v>209</v>
      </c>
      <c r="P33" s="117" t="s">
        <v>158</v>
      </c>
      <c r="Q33" s="107"/>
      <c r="R33" s="19">
        <v>28</v>
      </c>
      <c r="S33" s="116"/>
      <c r="T33" s="21">
        <f t="shared" si="2"/>
        <v>28</v>
      </c>
      <c r="U33" s="108"/>
      <c r="V33" s="109" t="s">
        <v>209</v>
      </c>
      <c r="W33" s="117" t="s">
        <v>158</v>
      </c>
      <c r="X33" s="107"/>
      <c r="Y33" s="19">
        <v>21</v>
      </c>
      <c r="Z33" s="107"/>
      <c r="AA33" s="118">
        <f t="shared" si="3"/>
        <v>21</v>
      </c>
      <c r="AB33" s="81"/>
      <c r="AC33" s="109" t="s">
        <v>209</v>
      </c>
      <c r="AD33" s="110" t="s">
        <v>158</v>
      </c>
      <c r="AE33" s="116"/>
      <c r="AF33" s="19">
        <v>21</v>
      </c>
      <c r="AG33" s="116"/>
      <c r="AH33" s="22">
        <f t="shared" si="4"/>
        <v>21</v>
      </c>
      <c r="AI33" s="108"/>
      <c r="AJ33" s="108"/>
      <c r="AK33" s="108"/>
      <c r="AL33" s="108"/>
      <c r="AM33" s="108"/>
      <c r="AN33" s="108"/>
      <c r="AO33" s="108"/>
      <c r="AP33" s="108"/>
      <c r="AQ33" s="89"/>
    </row>
    <row r="34" spans="1:43" ht="17.25" customHeight="1" thickBot="1">
      <c r="A34" s="110" t="s">
        <v>210</v>
      </c>
      <c r="B34" s="110" t="s">
        <v>158</v>
      </c>
      <c r="C34" s="19">
        <v>32.666666666666664</v>
      </c>
      <c r="D34" s="19">
        <v>28</v>
      </c>
      <c r="E34" s="19">
        <v>31.5</v>
      </c>
      <c r="F34" s="20">
        <f t="shared" si="0"/>
        <v>30.722222222222218</v>
      </c>
      <c r="G34" s="81"/>
      <c r="H34" s="110" t="s">
        <v>210</v>
      </c>
      <c r="I34" s="110" t="s">
        <v>158</v>
      </c>
      <c r="J34" s="107"/>
      <c r="K34" s="19">
        <v>35</v>
      </c>
      <c r="L34" s="19">
        <v>28</v>
      </c>
      <c r="M34" s="22">
        <f t="shared" si="1"/>
        <v>31.5</v>
      </c>
      <c r="N34" s="82"/>
      <c r="O34" s="110" t="s">
        <v>210</v>
      </c>
      <c r="P34" s="110" t="s">
        <v>158</v>
      </c>
      <c r="Q34" s="19">
        <v>28</v>
      </c>
      <c r="R34" s="19">
        <v>28</v>
      </c>
      <c r="S34" s="19">
        <v>28</v>
      </c>
      <c r="T34" s="21">
        <f t="shared" si="2"/>
        <v>28</v>
      </c>
      <c r="U34" s="108"/>
      <c r="V34" s="110" t="s">
        <v>210</v>
      </c>
      <c r="W34" s="110" t="s">
        <v>158</v>
      </c>
      <c r="X34" s="107"/>
      <c r="Y34" s="19">
        <v>28</v>
      </c>
      <c r="Z34" s="19">
        <v>24.5</v>
      </c>
      <c r="AA34" s="22">
        <f t="shared" si="3"/>
        <v>26.25</v>
      </c>
      <c r="AB34" s="81"/>
      <c r="AC34" s="110" t="s">
        <v>210</v>
      </c>
      <c r="AD34" s="110" t="s">
        <v>158</v>
      </c>
      <c r="AE34" s="19">
        <v>35</v>
      </c>
      <c r="AF34" s="19">
        <v>31.5</v>
      </c>
      <c r="AG34" s="19">
        <v>31.5</v>
      </c>
      <c r="AH34" s="22">
        <f t="shared" si="4"/>
        <v>32.666666666666664</v>
      </c>
      <c r="AI34" s="108"/>
      <c r="AJ34" s="108"/>
      <c r="AK34" s="108"/>
      <c r="AL34" s="108"/>
      <c r="AM34" s="108"/>
      <c r="AN34" s="108"/>
      <c r="AO34" s="108"/>
      <c r="AP34" s="108"/>
      <c r="AQ34" s="89"/>
    </row>
    <row r="35" spans="1:43" ht="17.25" customHeight="1" thickBot="1">
      <c r="A35" s="110" t="s">
        <v>211</v>
      </c>
      <c r="B35" s="110" t="s">
        <v>158</v>
      </c>
      <c r="C35" s="107"/>
      <c r="D35" s="107"/>
      <c r="E35" s="19">
        <v>31.5</v>
      </c>
      <c r="F35" s="20">
        <f t="shared" si="0"/>
        <v>31.5</v>
      </c>
      <c r="G35" s="81"/>
      <c r="H35" s="110" t="s">
        <v>211</v>
      </c>
      <c r="I35" s="110" t="s">
        <v>158</v>
      </c>
      <c r="J35" s="19">
        <v>30.333333333333332</v>
      </c>
      <c r="K35" s="19">
        <v>21</v>
      </c>
      <c r="L35" s="19">
        <v>24.5</v>
      </c>
      <c r="M35" s="20">
        <f t="shared" si="1"/>
        <v>25.277777777777775</v>
      </c>
      <c r="N35" s="82"/>
      <c r="O35" s="110" t="s">
        <v>211</v>
      </c>
      <c r="P35" s="110" t="s">
        <v>158</v>
      </c>
      <c r="Q35" s="107"/>
      <c r="R35" s="19">
        <v>25.666666666666668</v>
      </c>
      <c r="S35" s="19">
        <v>35</v>
      </c>
      <c r="T35" s="20">
        <f t="shared" si="2"/>
        <v>30.333333333333336</v>
      </c>
      <c r="U35" s="108"/>
      <c r="V35" s="110" t="s">
        <v>211</v>
      </c>
      <c r="W35" s="110" t="s">
        <v>158</v>
      </c>
      <c r="X35" s="107"/>
      <c r="Y35" s="19">
        <v>21</v>
      </c>
      <c r="Z35" s="19">
        <v>24.5</v>
      </c>
      <c r="AA35" s="20">
        <f t="shared" si="3"/>
        <v>22.75</v>
      </c>
      <c r="AB35" s="81"/>
      <c r="AC35" s="110" t="s">
        <v>211</v>
      </c>
      <c r="AD35" s="110" t="s">
        <v>158</v>
      </c>
      <c r="AE35" s="19">
        <v>35</v>
      </c>
      <c r="AF35" s="19">
        <v>28</v>
      </c>
      <c r="AG35" s="19">
        <v>31.5</v>
      </c>
      <c r="AH35" s="20">
        <f t="shared" si="4"/>
        <v>31.5</v>
      </c>
      <c r="AI35" s="108"/>
      <c r="AJ35" s="108"/>
      <c r="AK35" s="108"/>
      <c r="AL35" s="108"/>
      <c r="AM35" s="108"/>
      <c r="AN35" s="108"/>
      <c r="AO35" s="108"/>
      <c r="AP35" s="108"/>
      <c r="AQ35" s="89"/>
    </row>
    <row r="36" spans="1:43" ht="17.25" customHeight="1" thickBot="1">
      <c r="A36" s="110" t="s">
        <v>212</v>
      </c>
      <c r="B36" s="110" t="s">
        <v>158</v>
      </c>
      <c r="C36" s="107"/>
      <c r="D36" s="19">
        <v>28</v>
      </c>
      <c r="E36" s="107"/>
      <c r="F36" s="20">
        <f t="shared" si="0"/>
        <v>28</v>
      </c>
      <c r="G36" s="81"/>
      <c r="H36" s="110" t="s">
        <v>212</v>
      </c>
      <c r="I36" s="110" t="s">
        <v>158</v>
      </c>
      <c r="J36" s="107"/>
      <c r="K36" s="107"/>
      <c r="L36" s="19">
        <v>24.5</v>
      </c>
      <c r="M36" s="22">
        <f t="shared" si="1"/>
        <v>24.5</v>
      </c>
      <c r="N36" s="82"/>
      <c r="O36" s="110" t="s">
        <v>212</v>
      </c>
      <c r="P36" s="110" t="s">
        <v>158</v>
      </c>
      <c r="Q36" s="19">
        <v>30.333333333333332</v>
      </c>
      <c r="R36" s="107"/>
      <c r="S36" s="19">
        <v>35</v>
      </c>
      <c r="T36" s="21">
        <f t="shared" si="2"/>
        <v>32.666666666666664</v>
      </c>
      <c r="U36" s="108"/>
      <c r="V36" s="110" t="s">
        <v>212</v>
      </c>
      <c r="W36" s="110" t="s">
        <v>158</v>
      </c>
      <c r="X36" s="107"/>
      <c r="Y36" s="19">
        <v>21</v>
      </c>
      <c r="Z36" s="19">
        <v>24.5</v>
      </c>
      <c r="AA36" s="22">
        <f t="shared" si="3"/>
        <v>22.75</v>
      </c>
      <c r="AB36" s="81"/>
      <c r="AC36" s="110" t="s">
        <v>212</v>
      </c>
      <c r="AD36" s="110" t="s">
        <v>158</v>
      </c>
      <c r="AE36" s="107"/>
      <c r="AF36" s="19">
        <v>21</v>
      </c>
      <c r="AG36" s="19">
        <v>24.5</v>
      </c>
      <c r="AH36" s="22">
        <f t="shared" si="4"/>
        <v>22.75</v>
      </c>
      <c r="AI36" s="108"/>
      <c r="AJ36" s="108"/>
      <c r="AK36" s="108"/>
      <c r="AL36" s="108"/>
      <c r="AM36" s="108"/>
      <c r="AN36" s="108"/>
      <c r="AO36" s="108"/>
      <c r="AP36" s="108"/>
      <c r="AQ36" s="89"/>
    </row>
    <row r="37" spans="1:43" ht="17.25" customHeight="1" thickBot="1">
      <c r="A37" s="110" t="s">
        <v>213</v>
      </c>
      <c r="B37" s="117" t="s">
        <v>158</v>
      </c>
      <c r="C37" s="107"/>
      <c r="D37" s="19">
        <v>21</v>
      </c>
      <c r="E37" s="107"/>
      <c r="F37" s="20">
        <f t="shared" si="0"/>
        <v>21</v>
      </c>
      <c r="G37" s="81"/>
      <c r="H37" s="110" t="s">
        <v>213</v>
      </c>
      <c r="I37" s="117" t="s">
        <v>158</v>
      </c>
      <c r="J37" s="107"/>
      <c r="K37" s="19">
        <v>21</v>
      </c>
      <c r="L37" s="19">
        <v>21</v>
      </c>
      <c r="M37" s="22">
        <f t="shared" si="1"/>
        <v>21</v>
      </c>
      <c r="N37" s="82"/>
      <c r="O37" s="110" t="s">
        <v>213</v>
      </c>
      <c r="P37" s="110" t="s">
        <v>158</v>
      </c>
      <c r="Q37" s="116"/>
      <c r="R37" s="19">
        <v>25.666666666666668</v>
      </c>
      <c r="S37" s="19">
        <v>28</v>
      </c>
      <c r="T37" s="21">
        <f t="shared" si="2"/>
        <v>26.833333333333336</v>
      </c>
      <c r="U37" s="108"/>
      <c r="V37" s="110" t="s">
        <v>213</v>
      </c>
      <c r="W37" s="117" t="s">
        <v>158</v>
      </c>
      <c r="X37" s="107"/>
      <c r="Y37" s="19">
        <v>21</v>
      </c>
      <c r="Z37" s="19">
        <v>21</v>
      </c>
      <c r="AA37" s="22">
        <f t="shared" si="3"/>
        <v>21</v>
      </c>
      <c r="AB37" s="81"/>
      <c r="AC37" s="110" t="s">
        <v>213</v>
      </c>
      <c r="AD37" s="117" t="s">
        <v>158</v>
      </c>
      <c r="AE37" s="107"/>
      <c r="AF37" s="19">
        <v>21</v>
      </c>
      <c r="AG37" s="107"/>
      <c r="AH37" s="22">
        <f t="shared" si="4"/>
        <v>21</v>
      </c>
      <c r="AI37" s="108"/>
      <c r="AJ37" s="108"/>
      <c r="AK37" s="108"/>
      <c r="AL37" s="108"/>
      <c r="AM37" s="108"/>
      <c r="AN37" s="108"/>
      <c r="AO37" s="108"/>
      <c r="AP37" s="108"/>
      <c r="AQ37" s="89"/>
    </row>
    <row r="38" spans="1:43" ht="17.25" customHeight="1" thickBot="1">
      <c r="A38" s="110" t="s">
        <v>192</v>
      </c>
      <c r="B38" s="110" t="s">
        <v>154</v>
      </c>
      <c r="C38" s="19">
        <v>30.333333333333332</v>
      </c>
      <c r="D38" s="19">
        <v>28</v>
      </c>
      <c r="E38" s="19">
        <v>28</v>
      </c>
      <c r="F38" s="20">
        <f t="shared" si="0"/>
        <v>28.777777777777775</v>
      </c>
      <c r="G38" s="81"/>
      <c r="H38" s="110" t="s">
        <v>192</v>
      </c>
      <c r="I38" s="110" t="s">
        <v>154</v>
      </c>
      <c r="J38" s="19">
        <v>30.333333333333332</v>
      </c>
      <c r="K38" s="19">
        <v>31.5</v>
      </c>
      <c r="L38" s="19">
        <v>24.5</v>
      </c>
      <c r="M38" s="22">
        <f t="shared" si="1"/>
        <v>28.777777777777775</v>
      </c>
      <c r="N38" s="82"/>
      <c r="O38" s="110" t="s">
        <v>192</v>
      </c>
      <c r="P38" s="110" t="s">
        <v>154</v>
      </c>
      <c r="Q38" s="19">
        <v>30.333333333333332</v>
      </c>
      <c r="R38" s="19">
        <v>28</v>
      </c>
      <c r="S38" s="19">
        <v>21</v>
      </c>
      <c r="T38" s="21">
        <f t="shared" si="2"/>
        <v>26.444444444444443</v>
      </c>
      <c r="U38" s="108"/>
      <c r="V38" s="110" t="s">
        <v>192</v>
      </c>
      <c r="W38" s="110" t="s">
        <v>154</v>
      </c>
      <c r="X38" s="19">
        <v>28</v>
      </c>
      <c r="Y38" s="19">
        <v>28</v>
      </c>
      <c r="Z38" s="107"/>
      <c r="AA38" s="22">
        <f t="shared" si="3"/>
        <v>28</v>
      </c>
      <c r="AB38" s="81"/>
      <c r="AC38" s="110" t="s">
        <v>192</v>
      </c>
      <c r="AD38" s="110" t="s">
        <v>154</v>
      </c>
      <c r="AE38" s="19">
        <v>35</v>
      </c>
      <c r="AF38" s="19">
        <v>28</v>
      </c>
      <c r="AG38" s="107"/>
      <c r="AH38" s="22">
        <f t="shared" si="4"/>
        <v>31.5</v>
      </c>
      <c r="AI38" s="108"/>
      <c r="AJ38" s="108"/>
      <c r="AK38" s="108"/>
      <c r="AL38" s="108"/>
      <c r="AM38" s="108"/>
      <c r="AN38" s="108"/>
      <c r="AO38" s="108"/>
      <c r="AP38" s="108"/>
      <c r="AQ38" s="89"/>
    </row>
    <row r="39" spans="1:43" ht="17.25" customHeight="1" thickBot="1">
      <c r="A39" s="110" t="s">
        <v>193</v>
      </c>
      <c r="B39" s="110" t="s">
        <v>155</v>
      </c>
      <c r="C39" s="19">
        <v>32.666666666666664</v>
      </c>
      <c r="D39" s="19">
        <v>24.5</v>
      </c>
      <c r="E39" s="19">
        <v>28</v>
      </c>
      <c r="F39" s="20">
        <f t="shared" si="0"/>
        <v>28.388888888888886</v>
      </c>
      <c r="G39" s="81"/>
      <c r="H39" s="110" t="s">
        <v>193</v>
      </c>
      <c r="I39" s="110" t="s">
        <v>155</v>
      </c>
      <c r="J39" s="19">
        <v>30.333333333333332</v>
      </c>
      <c r="K39" s="19">
        <v>35</v>
      </c>
      <c r="L39" s="107"/>
      <c r="M39" s="22">
        <f t="shared" si="1"/>
        <v>32.666666666666664</v>
      </c>
      <c r="N39" s="82"/>
      <c r="O39" s="110" t="s">
        <v>193</v>
      </c>
      <c r="P39" s="110" t="s">
        <v>155</v>
      </c>
      <c r="Q39" s="107"/>
      <c r="R39" s="19">
        <v>25.666666666666668</v>
      </c>
      <c r="S39" s="19">
        <v>35</v>
      </c>
      <c r="T39" s="22">
        <f t="shared" si="2"/>
        <v>30.333333333333336</v>
      </c>
      <c r="U39" s="108"/>
      <c r="V39" s="110" t="s">
        <v>193</v>
      </c>
      <c r="W39" s="110" t="s">
        <v>155</v>
      </c>
      <c r="X39" s="19">
        <v>28</v>
      </c>
      <c r="Y39" s="19">
        <v>21</v>
      </c>
      <c r="Z39" s="107"/>
      <c r="AA39" s="22">
        <f t="shared" si="3"/>
        <v>24.5</v>
      </c>
      <c r="AB39" s="81"/>
      <c r="AC39" s="110" t="s">
        <v>193</v>
      </c>
      <c r="AD39" s="110" t="s">
        <v>155</v>
      </c>
      <c r="AE39" s="19">
        <v>35</v>
      </c>
      <c r="AF39" s="19">
        <v>31.5</v>
      </c>
      <c r="AG39" s="19">
        <v>21</v>
      </c>
      <c r="AH39" s="22">
        <f t="shared" si="4"/>
        <v>29.166666666666668</v>
      </c>
      <c r="AI39" s="108"/>
      <c r="AJ39" s="108"/>
      <c r="AK39" s="108"/>
      <c r="AL39" s="108"/>
      <c r="AM39" s="108"/>
      <c r="AN39" s="108"/>
      <c r="AO39" s="108"/>
      <c r="AP39" s="108"/>
      <c r="AQ39" s="89"/>
    </row>
    <row r="40" spans="1:43" ht="17.25" customHeight="1" thickBot="1">
      <c r="A40" s="110" t="s">
        <v>194</v>
      </c>
      <c r="B40" s="110" t="s">
        <v>154</v>
      </c>
      <c r="C40" s="19">
        <v>30.333333333333332</v>
      </c>
      <c r="D40" s="19">
        <v>24.5</v>
      </c>
      <c r="E40" s="107"/>
      <c r="F40" s="118">
        <f t="shared" si="0"/>
        <v>27.416666666666664</v>
      </c>
      <c r="G40" s="81"/>
      <c r="H40" s="110" t="s">
        <v>194</v>
      </c>
      <c r="I40" s="110" t="s">
        <v>154</v>
      </c>
      <c r="J40" s="107"/>
      <c r="K40" s="19">
        <v>24.5</v>
      </c>
      <c r="L40" s="116"/>
      <c r="M40" s="22">
        <f t="shared" si="1"/>
        <v>24.5</v>
      </c>
      <c r="N40" s="81"/>
      <c r="O40" s="110" t="s">
        <v>194</v>
      </c>
      <c r="P40" s="110" t="s">
        <v>154</v>
      </c>
      <c r="Q40" s="19">
        <v>28</v>
      </c>
      <c r="R40" s="19">
        <v>28</v>
      </c>
      <c r="S40" s="116"/>
      <c r="T40" s="22">
        <f t="shared" si="2"/>
        <v>28</v>
      </c>
      <c r="U40" s="132"/>
      <c r="V40" s="110" t="s">
        <v>194</v>
      </c>
      <c r="W40" s="110" t="s">
        <v>154</v>
      </c>
      <c r="X40" s="107"/>
      <c r="Y40" s="19">
        <v>21</v>
      </c>
      <c r="Z40" s="116"/>
      <c r="AA40" s="22">
        <f t="shared" si="3"/>
        <v>21</v>
      </c>
      <c r="AB40" s="81"/>
      <c r="AC40" s="110" t="s">
        <v>194</v>
      </c>
      <c r="AD40" s="110" t="s">
        <v>154</v>
      </c>
      <c r="AE40" s="19">
        <v>35</v>
      </c>
      <c r="AF40" s="19">
        <v>24.5</v>
      </c>
      <c r="AG40" s="116"/>
      <c r="AH40" s="22">
        <f t="shared" si="4"/>
        <v>29.75</v>
      </c>
      <c r="AI40" s="108"/>
      <c r="AJ40" s="108"/>
      <c r="AK40" s="108"/>
      <c r="AL40" s="108"/>
      <c r="AM40" s="108"/>
      <c r="AN40" s="108"/>
      <c r="AO40" s="108"/>
      <c r="AP40" s="108"/>
      <c r="AQ40" s="89"/>
    </row>
    <row r="41" spans="1:43" ht="17.25" customHeight="1" thickBot="1">
      <c r="A41" s="110" t="s">
        <v>195</v>
      </c>
      <c r="B41" s="110" t="s">
        <v>155</v>
      </c>
      <c r="C41" s="19">
        <v>32.666666666666664</v>
      </c>
      <c r="D41" s="19">
        <v>24.5</v>
      </c>
      <c r="E41" s="107"/>
      <c r="F41" s="133">
        <f t="shared" si="0"/>
        <v>28.583333333333332</v>
      </c>
      <c r="G41" s="108"/>
      <c r="H41" s="110" t="s">
        <v>195</v>
      </c>
      <c r="I41" s="110" t="s">
        <v>155</v>
      </c>
      <c r="J41" s="107"/>
      <c r="K41" s="19">
        <v>35</v>
      </c>
      <c r="L41" s="116"/>
      <c r="M41" s="128">
        <f t="shared" si="1"/>
        <v>35</v>
      </c>
      <c r="N41" s="108"/>
      <c r="O41" s="110" t="s">
        <v>195</v>
      </c>
      <c r="P41" s="110" t="s">
        <v>155</v>
      </c>
      <c r="Q41" s="19">
        <v>30.333333333333332</v>
      </c>
      <c r="R41" s="19">
        <v>23.333333333333332</v>
      </c>
      <c r="S41" s="116"/>
      <c r="T41" s="128">
        <f t="shared" si="2"/>
        <v>26.833333333333332</v>
      </c>
      <c r="U41" s="108"/>
      <c r="V41" s="110" t="s">
        <v>195</v>
      </c>
      <c r="W41" s="110" t="s">
        <v>155</v>
      </c>
      <c r="X41" s="107"/>
      <c r="Y41" s="19">
        <v>21</v>
      </c>
      <c r="Z41" s="116"/>
      <c r="AA41" s="128">
        <f t="shared" si="3"/>
        <v>21</v>
      </c>
      <c r="AB41" s="108"/>
      <c r="AC41" s="110" t="s">
        <v>195</v>
      </c>
      <c r="AD41" s="110" t="s">
        <v>155</v>
      </c>
      <c r="AE41" s="19">
        <v>35</v>
      </c>
      <c r="AF41" s="19">
        <v>31.5</v>
      </c>
      <c r="AG41" s="116"/>
      <c r="AH41" s="128">
        <f t="shared" si="4"/>
        <v>33.25</v>
      </c>
      <c r="AI41" s="108"/>
      <c r="AJ41" s="108"/>
      <c r="AK41" s="108"/>
      <c r="AL41" s="108"/>
      <c r="AM41" s="108"/>
      <c r="AN41" s="108"/>
      <c r="AO41" s="108"/>
      <c r="AP41" s="108"/>
      <c r="AQ41" s="89"/>
    </row>
    <row r="42" spans="1:43" ht="17.25" customHeight="1" thickBot="1">
      <c r="A42" s="110" t="s">
        <v>214</v>
      </c>
      <c r="B42" s="117" t="s">
        <v>158</v>
      </c>
      <c r="C42" s="107"/>
      <c r="D42" s="19">
        <v>24.5</v>
      </c>
      <c r="E42" s="19">
        <v>31.5</v>
      </c>
      <c r="F42" s="119">
        <f t="shared" si="0"/>
        <v>28</v>
      </c>
      <c r="G42" s="108"/>
      <c r="H42" s="110" t="s">
        <v>214</v>
      </c>
      <c r="I42" s="117" t="s">
        <v>158</v>
      </c>
      <c r="J42" s="107"/>
      <c r="K42" s="19">
        <v>24.5</v>
      </c>
      <c r="L42" s="19">
        <v>21</v>
      </c>
      <c r="M42" s="119">
        <f t="shared" si="1"/>
        <v>22.75</v>
      </c>
      <c r="N42" s="108"/>
      <c r="O42" s="110" t="s">
        <v>214</v>
      </c>
      <c r="P42" s="110" t="s">
        <v>158</v>
      </c>
      <c r="Q42" s="116"/>
      <c r="R42" s="19">
        <v>25.666666666666668</v>
      </c>
      <c r="S42" s="19">
        <v>35</v>
      </c>
      <c r="T42" s="119">
        <f t="shared" si="2"/>
        <v>30.333333333333336</v>
      </c>
      <c r="U42" s="108"/>
      <c r="V42" s="110" t="s">
        <v>214</v>
      </c>
      <c r="W42" s="110" t="s">
        <v>158</v>
      </c>
      <c r="X42" s="116"/>
      <c r="Y42" s="19">
        <v>21</v>
      </c>
      <c r="Z42" s="19">
        <v>21</v>
      </c>
      <c r="AA42" s="119">
        <f t="shared" si="3"/>
        <v>21</v>
      </c>
      <c r="AB42" s="108"/>
      <c r="AC42" s="110" t="s">
        <v>214</v>
      </c>
      <c r="AD42" s="110" t="s">
        <v>158</v>
      </c>
      <c r="AE42" s="116"/>
      <c r="AF42" s="19">
        <v>24.5</v>
      </c>
      <c r="AG42" s="19">
        <v>21</v>
      </c>
      <c r="AH42" s="119">
        <f t="shared" si="4"/>
        <v>22.75</v>
      </c>
      <c r="AI42" s="108"/>
      <c r="AJ42" s="108"/>
      <c r="AK42" s="108"/>
      <c r="AL42" s="108"/>
      <c r="AM42" s="108"/>
      <c r="AN42" s="108"/>
      <c r="AO42" s="108"/>
      <c r="AP42" s="108"/>
      <c r="AQ42" s="89"/>
    </row>
    <row r="43" spans="1:43" ht="17.25" customHeight="1" thickBot="1">
      <c r="A43" s="110" t="s">
        <v>196</v>
      </c>
      <c r="B43" s="117" t="s">
        <v>155</v>
      </c>
      <c r="C43" s="107"/>
      <c r="D43" s="19">
        <v>24.5</v>
      </c>
      <c r="E43" s="19">
        <v>28</v>
      </c>
      <c r="F43" s="22">
        <f t="shared" si="0"/>
        <v>26.25</v>
      </c>
      <c r="G43" s="108"/>
      <c r="H43" s="110" t="s">
        <v>196</v>
      </c>
      <c r="I43" s="110" t="s">
        <v>155</v>
      </c>
      <c r="J43" s="116"/>
      <c r="K43" s="19">
        <v>35</v>
      </c>
      <c r="L43" s="19">
        <v>24.5</v>
      </c>
      <c r="M43" s="22">
        <f t="shared" si="1"/>
        <v>29.75</v>
      </c>
      <c r="N43" s="108"/>
      <c r="O43" s="110" t="s">
        <v>196</v>
      </c>
      <c r="P43" s="117" t="s">
        <v>155</v>
      </c>
      <c r="Q43" s="107"/>
      <c r="R43" s="19">
        <v>23.333333333333332</v>
      </c>
      <c r="S43" s="19">
        <v>28</v>
      </c>
      <c r="T43" s="22">
        <f t="shared" si="2"/>
        <v>25.666666666666664</v>
      </c>
      <c r="U43" s="108"/>
      <c r="V43" s="110" t="s">
        <v>196</v>
      </c>
      <c r="W43" s="117" t="s">
        <v>155</v>
      </c>
      <c r="X43" s="107"/>
      <c r="Y43" s="19">
        <v>21</v>
      </c>
      <c r="Z43" s="19">
        <v>21</v>
      </c>
      <c r="AA43" s="22">
        <f t="shared" si="3"/>
        <v>21</v>
      </c>
      <c r="AB43" s="108"/>
      <c r="AC43" s="110" t="s">
        <v>196</v>
      </c>
      <c r="AD43" s="110" t="s">
        <v>155</v>
      </c>
      <c r="AE43" s="116"/>
      <c r="AF43" s="19">
        <v>31.5</v>
      </c>
      <c r="AG43" s="19">
        <v>28</v>
      </c>
      <c r="AH43" s="22">
        <f t="shared" si="4"/>
        <v>29.75</v>
      </c>
      <c r="AI43" s="108"/>
      <c r="AJ43" s="108"/>
      <c r="AK43" s="108"/>
      <c r="AL43" s="108"/>
      <c r="AM43" s="108"/>
      <c r="AN43" s="108"/>
      <c r="AO43" s="108"/>
      <c r="AP43" s="108"/>
      <c r="AQ43" s="89"/>
    </row>
    <row r="44" spans="1:43" ht="17.25" customHeight="1" thickBot="1">
      <c r="A44" s="109" t="s">
        <v>197</v>
      </c>
      <c r="B44" s="115" t="s">
        <v>154</v>
      </c>
      <c r="C44" s="107"/>
      <c r="D44" s="19">
        <v>21</v>
      </c>
      <c r="E44" s="116"/>
      <c r="F44" s="22">
        <f t="shared" si="0"/>
        <v>21</v>
      </c>
      <c r="G44" s="108"/>
      <c r="H44" s="109" t="s">
        <v>197</v>
      </c>
      <c r="I44" s="115" t="s">
        <v>154</v>
      </c>
      <c r="J44" s="107"/>
      <c r="K44" s="19">
        <v>21</v>
      </c>
      <c r="L44" s="116"/>
      <c r="M44" s="22">
        <f t="shared" si="1"/>
        <v>21</v>
      </c>
      <c r="N44" s="108"/>
      <c r="O44" s="109" t="s">
        <v>197</v>
      </c>
      <c r="P44" s="115" t="s">
        <v>154</v>
      </c>
      <c r="Q44" s="19">
        <v>23.333333333333332</v>
      </c>
      <c r="R44" s="19">
        <v>25.666666666666668</v>
      </c>
      <c r="S44" s="116"/>
      <c r="T44" s="22">
        <f t="shared" si="2"/>
        <v>24.5</v>
      </c>
      <c r="U44" s="108"/>
      <c r="V44" s="109" t="s">
        <v>197</v>
      </c>
      <c r="W44" s="115" t="s">
        <v>154</v>
      </c>
      <c r="X44" s="19">
        <v>31.5</v>
      </c>
      <c r="Y44" s="19">
        <v>21</v>
      </c>
      <c r="Z44" s="116"/>
      <c r="AA44" s="22">
        <f t="shared" si="3"/>
        <v>26.25</v>
      </c>
      <c r="AB44" s="108"/>
      <c r="AC44" s="109" t="s">
        <v>197</v>
      </c>
      <c r="AD44" s="115" t="s">
        <v>154</v>
      </c>
      <c r="AE44" s="107"/>
      <c r="AF44" s="19">
        <v>21</v>
      </c>
      <c r="AG44" s="116"/>
      <c r="AH44" s="22">
        <f t="shared" si="4"/>
        <v>21</v>
      </c>
      <c r="AI44" s="108"/>
      <c r="AJ44" s="108"/>
      <c r="AK44" s="108"/>
      <c r="AL44" s="108"/>
      <c r="AM44" s="108"/>
      <c r="AN44" s="108"/>
      <c r="AO44" s="108"/>
      <c r="AP44" s="108"/>
      <c r="AQ44" s="89"/>
    </row>
    <row r="45" spans="1:43" ht="17.25" customHeight="1" thickBot="1">
      <c r="A45" s="109" t="s">
        <v>215</v>
      </c>
      <c r="B45" s="113" t="s">
        <v>158</v>
      </c>
      <c r="C45" s="107"/>
      <c r="D45" s="19">
        <v>28</v>
      </c>
      <c r="E45" s="19">
        <v>28</v>
      </c>
      <c r="F45" s="22">
        <f t="shared" si="0"/>
        <v>28</v>
      </c>
      <c r="G45" s="108"/>
      <c r="H45" s="109" t="s">
        <v>215</v>
      </c>
      <c r="I45" s="113" t="s">
        <v>158</v>
      </c>
      <c r="J45" s="107"/>
      <c r="K45" s="19">
        <v>21</v>
      </c>
      <c r="L45" s="19">
        <v>24.5</v>
      </c>
      <c r="M45" s="22">
        <f t="shared" si="1"/>
        <v>22.75</v>
      </c>
      <c r="N45" s="108"/>
      <c r="O45" s="109" t="s">
        <v>215</v>
      </c>
      <c r="P45" s="113" t="s">
        <v>158</v>
      </c>
      <c r="Q45" s="19">
        <v>30.333333333333332</v>
      </c>
      <c r="R45" s="19">
        <v>28</v>
      </c>
      <c r="S45" s="19">
        <v>35</v>
      </c>
      <c r="T45" s="22">
        <f t="shared" si="2"/>
        <v>31.11111111111111</v>
      </c>
      <c r="U45" s="108"/>
      <c r="V45" s="109" t="s">
        <v>215</v>
      </c>
      <c r="W45" s="113" t="s">
        <v>158</v>
      </c>
      <c r="X45" s="19">
        <v>31.5</v>
      </c>
      <c r="Y45" s="19">
        <v>21</v>
      </c>
      <c r="Z45" s="19">
        <v>24.5</v>
      </c>
      <c r="AA45" s="22">
        <f t="shared" si="3"/>
        <v>25.666666666666668</v>
      </c>
      <c r="AB45" s="108"/>
      <c r="AC45" s="109" t="s">
        <v>215</v>
      </c>
      <c r="AD45" s="113" t="s">
        <v>158</v>
      </c>
      <c r="AE45" s="19">
        <v>35</v>
      </c>
      <c r="AF45" s="19">
        <v>21</v>
      </c>
      <c r="AG45" s="19">
        <v>21</v>
      </c>
      <c r="AH45" s="22">
        <f t="shared" si="4"/>
        <v>25.666666666666668</v>
      </c>
      <c r="AI45" s="108"/>
      <c r="AJ45" s="108"/>
      <c r="AK45" s="108"/>
      <c r="AL45" s="108"/>
      <c r="AM45" s="108"/>
      <c r="AN45" s="108"/>
      <c r="AO45" s="108"/>
      <c r="AP45" s="108"/>
      <c r="AQ45" s="89"/>
    </row>
    <row r="46" spans="1:42" ht="17.25" customHeight="1" thickBot="1">
      <c r="A46" s="109" t="s">
        <v>216</v>
      </c>
      <c r="B46" s="113" t="s">
        <v>158</v>
      </c>
      <c r="C46" s="107"/>
      <c r="D46" s="107"/>
      <c r="E46" s="107"/>
      <c r="F46" s="22">
        <f t="shared" si="0"/>
        <v>0</v>
      </c>
      <c r="G46" s="3"/>
      <c r="H46" s="109" t="s">
        <v>216</v>
      </c>
      <c r="I46" s="113" t="s">
        <v>158</v>
      </c>
      <c r="J46" s="107"/>
      <c r="K46" s="107"/>
      <c r="L46" s="19">
        <v>24.5</v>
      </c>
      <c r="M46" s="22">
        <f t="shared" si="1"/>
        <v>24.5</v>
      </c>
      <c r="N46" s="3"/>
      <c r="O46" s="109" t="s">
        <v>216</v>
      </c>
      <c r="P46" s="113" t="s">
        <v>158</v>
      </c>
      <c r="Q46" s="107"/>
      <c r="R46" s="107"/>
      <c r="S46" s="19">
        <v>28</v>
      </c>
      <c r="T46" s="22">
        <f t="shared" si="2"/>
        <v>28</v>
      </c>
      <c r="U46" s="3"/>
      <c r="V46" s="109" t="s">
        <v>216</v>
      </c>
      <c r="W46" s="113" t="s">
        <v>158</v>
      </c>
      <c r="X46" s="19">
        <v>31.5</v>
      </c>
      <c r="Y46" s="19">
        <v>21</v>
      </c>
      <c r="Z46" s="19">
        <v>24.5</v>
      </c>
      <c r="AA46" s="22">
        <f t="shared" si="3"/>
        <v>25.666666666666668</v>
      </c>
      <c r="AB46" s="3"/>
      <c r="AC46" s="109" t="s">
        <v>216</v>
      </c>
      <c r="AD46" s="113" t="s">
        <v>158</v>
      </c>
      <c r="AE46" s="107"/>
      <c r="AF46" s="19">
        <v>21</v>
      </c>
      <c r="AG46" s="19">
        <v>24.5</v>
      </c>
      <c r="AH46" s="22">
        <f t="shared" si="4"/>
        <v>22.75</v>
      </c>
      <c r="AI46" s="3"/>
      <c r="AJ46" s="3"/>
      <c r="AK46" s="3"/>
      <c r="AL46" s="3"/>
      <c r="AM46" s="3"/>
      <c r="AN46" s="3"/>
      <c r="AO46" s="3"/>
      <c r="AP46" s="3"/>
    </row>
    <row r="47" spans="1:42" ht="17.25" customHeight="1" thickBot="1">
      <c r="A47" s="111" t="s">
        <v>198</v>
      </c>
      <c r="B47" s="114" t="s">
        <v>155</v>
      </c>
      <c r="C47" s="107"/>
      <c r="D47" s="19">
        <v>24.5</v>
      </c>
      <c r="E47" s="19">
        <v>31.5</v>
      </c>
      <c r="F47" s="22">
        <f t="shared" si="0"/>
        <v>28</v>
      </c>
      <c r="G47" s="3"/>
      <c r="H47" s="111" t="s">
        <v>198</v>
      </c>
      <c r="I47" s="114" t="s">
        <v>155</v>
      </c>
      <c r="J47" s="19">
        <v>30.333333333333332</v>
      </c>
      <c r="K47" s="19">
        <v>24.5</v>
      </c>
      <c r="L47" s="19">
        <v>24.5</v>
      </c>
      <c r="M47" s="22">
        <f t="shared" si="1"/>
        <v>26.444444444444443</v>
      </c>
      <c r="N47" s="3"/>
      <c r="O47" s="111" t="s">
        <v>198</v>
      </c>
      <c r="P47" s="114" t="s">
        <v>155</v>
      </c>
      <c r="Q47" s="107"/>
      <c r="R47" s="107"/>
      <c r="S47" s="19">
        <v>28</v>
      </c>
      <c r="T47" s="22">
        <f t="shared" si="2"/>
        <v>28</v>
      </c>
      <c r="U47" s="3"/>
      <c r="V47" s="111" t="s">
        <v>198</v>
      </c>
      <c r="W47" s="114" t="s">
        <v>155</v>
      </c>
      <c r="X47" s="107"/>
      <c r="Y47" s="19">
        <v>21</v>
      </c>
      <c r="Z47" s="19">
        <v>21</v>
      </c>
      <c r="AA47" s="22">
        <f t="shared" si="3"/>
        <v>21</v>
      </c>
      <c r="AB47" s="3"/>
      <c r="AC47" s="111" t="s">
        <v>198</v>
      </c>
      <c r="AD47" s="114" t="s">
        <v>155</v>
      </c>
      <c r="AE47" s="19">
        <v>35</v>
      </c>
      <c r="AF47" s="19">
        <v>24.5</v>
      </c>
      <c r="AG47" s="19">
        <v>24.5</v>
      </c>
      <c r="AH47" s="22">
        <f t="shared" si="4"/>
        <v>28</v>
      </c>
      <c r="AI47" s="3"/>
      <c r="AJ47" s="3"/>
      <c r="AK47" s="3"/>
      <c r="AL47" s="3"/>
      <c r="AM47" s="3"/>
      <c r="AN47" s="3"/>
      <c r="AO47" s="3"/>
      <c r="AP47" s="3"/>
    </row>
    <row r="48" spans="1:42" ht="17.25" customHeight="1" thickBot="1">
      <c r="A48" s="111" t="s">
        <v>199</v>
      </c>
      <c r="B48" s="114" t="s">
        <v>155</v>
      </c>
      <c r="C48" s="19">
        <v>28</v>
      </c>
      <c r="D48" s="19">
        <v>28</v>
      </c>
      <c r="E48" s="19">
        <v>24.5</v>
      </c>
      <c r="F48" s="22">
        <f t="shared" si="0"/>
        <v>26.833333333333332</v>
      </c>
      <c r="G48" s="3"/>
      <c r="H48" s="111" t="s">
        <v>199</v>
      </c>
      <c r="I48" s="114" t="s">
        <v>155</v>
      </c>
      <c r="J48" s="107"/>
      <c r="K48" s="19">
        <v>21</v>
      </c>
      <c r="L48" s="19">
        <v>24.5</v>
      </c>
      <c r="M48" s="22">
        <f t="shared" si="1"/>
        <v>22.75</v>
      </c>
      <c r="N48" s="3"/>
      <c r="O48" s="111" t="s">
        <v>199</v>
      </c>
      <c r="P48" s="114" t="s">
        <v>155</v>
      </c>
      <c r="Q48" s="19">
        <v>30.333333333333332</v>
      </c>
      <c r="R48" s="19">
        <v>25.666666666666668</v>
      </c>
      <c r="S48" s="19">
        <v>28</v>
      </c>
      <c r="T48" s="22">
        <f t="shared" si="2"/>
        <v>28</v>
      </c>
      <c r="U48" s="3"/>
      <c r="V48" s="111" t="s">
        <v>199</v>
      </c>
      <c r="W48" s="114" t="s">
        <v>155</v>
      </c>
      <c r="X48" s="107"/>
      <c r="Y48" s="19">
        <v>21</v>
      </c>
      <c r="Z48" s="19">
        <v>24.5</v>
      </c>
      <c r="AA48" s="22">
        <f t="shared" si="3"/>
        <v>22.75</v>
      </c>
      <c r="AB48" s="3"/>
      <c r="AC48" s="111" t="s">
        <v>199</v>
      </c>
      <c r="AD48" s="114" t="s">
        <v>155</v>
      </c>
      <c r="AE48" s="19">
        <v>35</v>
      </c>
      <c r="AF48" s="19">
        <v>21</v>
      </c>
      <c r="AG48" s="107"/>
      <c r="AH48" s="22">
        <f t="shared" si="4"/>
        <v>28</v>
      </c>
      <c r="AI48" s="3"/>
      <c r="AJ48" s="3"/>
      <c r="AK48" s="3"/>
      <c r="AL48" s="3"/>
      <c r="AM48" s="3"/>
      <c r="AN48" s="3"/>
      <c r="AO48" s="3"/>
      <c r="AP48" s="3"/>
    </row>
    <row r="49" spans="1:42" ht="17.25" customHeight="1" thickBot="1">
      <c r="A49" s="111" t="s">
        <v>217</v>
      </c>
      <c r="B49" s="114" t="s">
        <v>158</v>
      </c>
      <c r="C49" s="107"/>
      <c r="D49" s="19">
        <v>24.5</v>
      </c>
      <c r="E49" s="19">
        <v>31.5</v>
      </c>
      <c r="F49" s="22">
        <f t="shared" si="0"/>
        <v>28</v>
      </c>
      <c r="G49" s="3"/>
      <c r="H49" s="111" t="s">
        <v>217</v>
      </c>
      <c r="I49" s="114" t="s">
        <v>158</v>
      </c>
      <c r="J49" s="107"/>
      <c r="K49" s="19">
        <v>28</v>
      </c>
      <c r="L49" s="19">
        <v>24.5</v>
      </c>
      <c r="M49" s="22">
        <f t="shared" si="1"/>
        <v>26.25</v>
      </c>
      <c r="N49" s="3"/>
      <c r="O49" s="111" t="s">
        <v>217</v>
      </c>
      <c r="P49" s="114" t="s">
        <v>158</v>
      </c>
      <c r="Q49" s="107"/>
      <c r="R49" s="19">
        <v>25.666666666666668</v>
      </c>
      <c r="S49" s="19">
        <v>35</v>
      </c>
      <c r="T49" s="22">
        <f t="shared" si="2"/>
        <v>30.333333333333336</v>
      </c>
      <c r="U49" s="3"/>
      <c r="V49" s="111" t="s">
        <v>217</v>
      </c>
      <c r="W49" s="114" t="s">
        <v>158</v>
      </c>
      <c r="X49" s="107"/>
      <c r="Y49" s="19">
        <v>24.5</v>
      </c>
      <c r="Z49" s="19">
        <v>24.5</v>
      </c>
      <c r="AA49" s="22">
        <f t="shared" si="3"/>
        <v>24.5</v>
      </c>
      <c r="AB49" s="3"/>
      <c r="AC49" s="111" t="s">
        <v>217</v>
      </c>
      <c r="AD49" s="114" t="s">
        <v>158</v>
      </c>
      <c r="AE49" s="19">
        <v>35</v>
      </c>
      <c r="AF49" s="19">
        <v>28</v>
      </c>
      <c r="AG49" s="107"/>
      <c r="AH49" s="22">
        <f t="shared" si="4"/>
        <v>31.5</v>
      </c>
      <c r="AI49" s="3"/>
      <c r="AJ49" s="3"/>
      <c r="AK49" s="3"/>
      <c r="AL49" s="3"/>
      <c r="AM49" s="3"/>
      <c r="AN49" s="3"/>
      <c r="AO49" s="3"/>
      <c r="AP49" s="3"/>
    </row>
    <row r="50" spans="1:42" ht="17.25" customHeight="1" thickBot="1">
      <c r="A50" s="111" t="s">
        <v>218</v>
      </c>
      <c r="B50" s="114" t="s">
        <v>158</v>
      </c>
      <c r="C50" s="107"/>
      <c r="D50" s="19">
        <v>28</v>
      </c>
      <c r="E50" s="19">
        <v>28</v>
      </c>
      <c r="F50" s="22">
        <f t="shared" si="0"/>
        <v>28</v>
      </c>
      <c r="G50" s="3"/>
      <c r="H50" s="111" t="s">
        <v>218</v>
      </c>
      <c r="I50" s="114" t="s">
        <v>158</v>
      </c>
      <c r="J50" s="107"/>
      <c r="K50" s="19">
        <v>28</v>
      </c>
      <c r="L50" s="19">
        <v>28</v>
      </c>
      <c r="M50" s="22">
        <f t="shared" si="1"/>
        <v>28</v>
      </c>
      <c r="N50" s="3"/>
      <c r="O50" s="111" t="s">
        <v>218</v>
      </c>
      <c r="P50" s="114" t="s">
        <v>158</v>
      </c>
      <c r="Q50" s="19">
        <v>32.666666666666664</v>
      </c>
      <c r="R50" s="19">
        <v>30.333333333333332</v>
      </c>
      <c r="S50" s="19">
        <v>35</v>
      </c>
      <c r="T50" s="22">
        <f t="shared" si="2"/>
        <v>32.666666666666664</v>
      </c>
      <c r="U50" s="3"/>
      <c r="V50" s="111" t="s">
        <v>218</v>
      </c>
      <c r="W50" s="114" t="s">
        <v>158</v>
      </c>
      <c r="X50" s="19">
        <v>35</v>
      </c>
      <c r="Y50" s="19">
        <v>24.5</v>
      </c>
      <c r="Z50" s="19">
        <v>24.5</v>
      </c>
      <c r="AA50" s="22">
        <f t="shared" si="3"/>
        <v>28</v>
      </c>
      <c r="AB50" s="3"/>
      <c r="AC50" s="111" t="s">
        <v>218</v>
      </c>
      <c r="AD50" s="114" t="s">
        <v>158</v>
      </c>
      <c r="AE50" s="107"/>
      <c r="AF50" s="107"/>
      <c r="AG50" s="107"/>
      <c r="AH50" s="22">
        <f t="shared" si="4"/>
        <v>0</v>
      </c>
      <c r="AI50" s="3"/>
      <c r="AJ50" s="3"/>
      <c r="AK50" s="3"/>
      <c r="AL50" s="3"/>
      <c r="AM50" s="3"/>
      <c r="AN50" s="3"/>
      <c r="AO50" s="3"/>
      <c r="AP50" s="3"/>
    </row>
    <row r="51" spans="3:42" ht="16.5">
      <c r="C51" s="3"/>
      <c r="D51" s="3"/>
      <c r="E51" s="3"/>
      <c r="G51" s="3"/>
      <c r="H51" s="3"/>
      <c r="I51" s="95"/>
      <c r="J51" s="3"/>
      <c r="K51" s="3"/>
      <c r="L51" s="3"/>
      <c r="M51" s="3"/>
      <c r="N51" s="3"/>
      <c r="O51" s="95"/>
      <c r="P51" s="95"/>
      <c r="Q51" s="3"/>
      <c r="R51" s="3"/>
      <c r="S51" s="3"/>
      <c r="T51" s="3"/>
      <c r="U51" s="3"/>
      <c r="V51" s="95"/>
      <c r="W51" s="3"/>
      <c r="X51" s="3"/>
      <c r="Y51" s="3"/>
      <c r="Z51" s="3"/>
      <c r="AA51" s="96"/>
      <c r="AB51" s="3"/>
      <c r="AC51" s="3"/>
      <c r="AD51" s="3"/>
      <c r="AE51" s="3"/>
      <c r="AF51" s="3"/>
      <c r="AG51" s="3"/>
      <c r="AH51" s="96"/>
      <c r="AI51" s="3"/>
      <c r="AJ51" s="3"/>
      <c r="AK51" s="3"/>
      <c r="AL51" s="3"/>
      <c r="AM51" s="3"/>
      <c r="AN51" s="3"/>
      <c r="AO51" s="3"/>
      <c r="AP51" s="3"/>
    </row>
    <row r="52" spans="3:42" ht="16.5">
      <c r="C52" s="3"/>
      <c r="D52" s="3"/>
      <c r="E52" s="3"/>
      <c r="G52" s="3"/>
      <c r="H52" s="3"/>
      <c r="I52" s="95"/>
      <c r="J52" s="3"/>
      <c r="K52" s="3"/>
      <c r="L52" s="3"/>
      <c r="M52" s="3"/>
      <c r="N52" s="3"/>
      <c r="O52" s="95"/>
      <c r="P52" s="95"/>
      <c r="Q52" s="3"/>
      <c r="R52" s="3"/>
      <c r="S52" s="3"/>
      <c r="T52" s="3"/>
      <c r="U52" s="3"/>
      <c r="V52" s="95"/>
      <c r="W52" s="3"/>
      <c r="X52" s="3"/>
      <c r="Y52" s="3"/>
      <c r="Z52" s="3"/>
      <c r="AA52" s="96"/>
      <c r="AB52" s="3"/>
      <c r="AC52" s="3"/>
      <c r="AD52" s="3"/>
      <c r="AE52" s="3"/>
      <c r="AF52" s="3"/>
      <c r="AG52" s="3"/>
      <c r="AH52" s="96"/>
      <c r="AI52" s="3"/>
      <c r="AJ52" s="3"/>
      <c r="AK52" s="3"/>
      <c r="AL52" s="3"/>
      <c r="AM52" s="3"/>
      <c r="AN52" s="3"/>
      <c r="AO52" s="3"/>
      <c r="AP52" s="3"/>
    </row>
    <row r="54" spans="1:34" ht="16.5">
      <c r="A54"/>
      <c r="F54" s="10"/>
      <c r="G54" s="9"/>
      <c r="O54"/>
      <c r="V54"/>
      <c r="AA54"/>
      <c r="AH54"/>
    </row>
    <row r="55" spans="1:34" ht="16.5">
      <c r="A55"/>
      <c r="F55" s="10"/>
      <c r="G55" s="9"/>
      <c r="O55"/>
      <c r="V55"/>
      <c r="AA55"/>
      <c r="AH55"/>
    </row>
  </sheetData>
  <sheetProtection/>
  <mergeCells count="37">
    <mergeCell ref="L4:L5"/>
    <mergeCell ref="Q4:Q5"/>
    <mergeCell ref="V4:V5"/>
    <mergeCell ref="W4:W5"/>
    <mergeCell ref="AA4:AA5"/>
    <mergeCell ref="A1:T1"/>
    <mergeCell ref="H3:M3"/>
    <mergeCell ref="I4:I5"/>
    <mergeCell ref="R2:T2"/>
    <mergeCell ref="C4:C5"/>
    <mergeCell ref="D4:D5"/>
    <mergeCell ref="E4:E5"/>
    <mergeCell ref="O3:T3"/>
    <mergeCell ref="M4:M5"/>
    <mergeCell ref="T4:T5"/>
    <mergeCell ref="P4:P5"/>
    <mergeCell ref="O4:O5"/>
    <mergeCell ref="R4:R5"/>
    <mergeCell ref="S4:S5"/>
    <mergeCell ref="J4:J5"/>
    <mergeCell ref="K4:K5"/>
    <mergeCell ref="AD4:AD5"/>
    <mergeCell ref="AH4:AH5"/>
    <mergeCell ref="B4:B5"/>
    <mergeCell ref="V3:AA3"/>
    <mergeCell ref="AC4:AC5"/>
    <mergeCell ref="AC3:AH3"/>
    <mergeCell ref="F4:F5"/>
    <mergeCell ref="A3:F3"/>
    <mergeCell ref="A4:A5"/>
    <mergeCell ref="H4:H5"/>
    <mergeCell ref="X4:X5"/>
    <mergeCell ref="Y4:Y5"/>
    <mergeCell ref="Z4:Z5"/>
    <mergeCell ref="AE4:AE5"/>
    <mergeCell ref="AF4:AF5"/>
    <mergeCell ref="AG4:AG5"/>
  </mergeCells>
  <printOptions/>
  <pageMargins left="0.5905511811023623" right="0.3937007874015748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31">
      <selection activeCell="A1" sqref="A1:L44"/>
    </sheetView>
  </sheetViews>
  <sheetFormatPr defaultColWidth="9.00390625" defaultRowHeight="16.5"/>
  <cols>
    <col min="1" max="1" width="11.125" style="0" customWidth="1"/>
    <col min="2" max="3" width="3.625" style="0" customWidth="1"/>
    <col min="4" max="4" width="13.875" style="0" customWidth="1"/>
    <col min="5" max="6" width="3.625" style="0" customWidth="1"/>
    <col min="7" max="7" width="14.375" style="0" customWidth="1"/>
    <col min="8" max="9" width="3.625" style="0" customWidth="1"/>
    <col min="10" max="10" width="13.875" style="0" customWidth="1"/>
    <col min="11" max="12" width="3.625" style="0" customWidth="1"/>
  </cols>
  <sheetData>
    <row r="1" spans="1:16" ht="25.5">
      <c r="A1" s="240" t="s">
        <v>219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83"/>
      <c r="N1" s="64"/>
      <c r="O1" s="64"/>
      <c r="P1" s="64"/>
    </row>
    <row r="2" spans="1:16" ht="20.25" thickBot="1">
      <c r="A2" s="58" t="s">
        <v>363</v>
      </c>
      <c r="B2" s="58"/>
      <c r="C2" s="58"/>
      <c r="D2" s="58"/>
      <c r="E2" s="58"/>
      <c r="F2" s="59" t="s">
        <v>220</v>
      </c>
      <c r="G2" s="60"/>
      <c r="H2" s="60"/>
      <c r="I2" s="60"/>
      <c r="J2" s="62"/>
      <c r="K2" s="63"/>
      <c r="L2" s="63"/>
      <c r="M2" s="64"/>
      <c r="N2" s="64"/>
      <c r="O2" s="64"/>
      <c r="P2" s="64"/>
    </row>
    <row r="3" spans="1:16" ht="36" customHeight="1" thickBot="1" thickTop="1">
      <c r="A3" s="71" t="s">
        <v>221</v>
      </c>
      <c r="B3" s="72" t="s">
        <v>222</v>
      </c>
      <c r="C3" s="72" t="s">
        <v>223</v>
      </c>
      <c r="D3" s="71" t="s">
        <v>224</v>
      </c>
      <c r="E3" s="71" t="s">
        <v>222</v>
      </c>
      <c r="F3" s="73" t="s">
        <v>223</v>
      </c>
      <c r="G3" s="71" t="s">
        <v>225</v>
      </c>
      <c r="H3" s="71" t="s">
        <v>222</v>
      </c>
      <c r="I3" s="73" t="s">
        <v>223</v>
      </c>
      <c r="J3" s="71" t="s">
        <v>226</v>
      </c>
      <c r="K3" s="71" t="s">
        <v>222</v>
      </c>
      <c r="L3" s="73" t="s">
        <v>223</v>
      </c>
      <c r="M3" s="64"/>
      <c r="N3" s="64"/>
      <c r="O3" s="64"/>
      <c r="P3" s="64"/>
    </row>
    <row r="4" spans="1:12" ht="18.75" customHeight="1" thickBot="1" thickTop="1">
      <c r="A4" s="93" t="s">
        <v>209</v>
      </c>
      <c r="B4" s="84">
        <v>4</v>
      </c>
      <c r="C4" s="84"/>
      <c r="D4" s="84" t="s">
        <v>227</v>
      </c>
      <c r="E4" s="84">
        <v>4</v>
      </c>
      <c r="F4" s="85"/>
      <c r="G4" s="75" t="s">
        <v>228</v>
      </c>
      <c r="H4" s="84">
        <v>5</v>
      </c>
      <c r="I4" s="85"/>
      <c r="J4" s="84" t="s">
        <v>229</v>
      </c>
      <c r="K4" s="84">
        <v>4</v>
      </c>
      <c r="L4" s="85"/>
    </row>
    <row r="5" spans="1:12" ht="18.75" customHeight="1" thickBot="1" thickTop="1">
      <c r="A5" s="94" t="s">
        <v>210</v>
      </c>
      <c r="B5" s="84">
        <v>4</v>
      </c>
      <c r="C5" s="84"/>
      <c r="D5" s="84" t="s">
        <v>191</v>
      </c>
      <c r="E5" s="84">
        <v>5</v>
      </c>
      <c r="F5" s="85"/>
      <c r="G5" s="75" t="s">
        <v>230</v>
      </c>
      <c r="H5" s="84">
        <v>4</v>
      </c>
      <c r="I5" s="85"/>
      <c r="J5" s="84" t="s">
        <v>231</v>
      </c>
      <c r="K5" s="84">
        <v>4</v>
      </c>
      <c r="L5" s="85"/>
    </row>
    <row r="6" spans="1:12" ht="18.75" customHeight="1" thickBot="1" thickTop="1">
      <c r="A6" s="94" t="s">
        <v>211</v>
      </c>
      <c r="B6" s="84">
        <v>5</v>
      </c>
      <c r="C6" s="84"/>
      <c r="D6" s="84" t="s">
        <v>208</v>
      </c>
      <c r="E6" s="84">
        <v>5</v>
      </c>
      <c r="F6" s="85"/>
      <c r="G6" s="75" t="s">
        <v>232</v>
      </c>
      <c r="H6" s="84">
        <v>4</v>
      </c>
      <c r="I6" s="85"/>
      <c r="J6" s="84" t="s">
        <v>233</v>
      </c>
      <c r="K6" s="84">
        <v>4</v>
      </c>
      <c r="L6" s="85"/>
    </row>
    <row r="7" spans="1:12" ht="18.75" customHeight="1" thickBot="1" thickTop="1">
      <c r="A7" s="94" t="s">
        <v>212</v>
      </c>
      <c r="B7" s="84">
        <v>3</v>
      </c>
      <c r="C7" s="84"/>
      <c r="D7" s="134" t="s">
        <v>234</v>
      </c>
      <c r="E7" s="84">
        <v>0</v>
      </c>
      <c r="F7" s="85"/>
      <c r="G7" s="75" t="s">
        <v>235</v>
      </c>
      <c r="H7" s="84">
        <v>5</v>
      </c>
      <c r="I7" s="85"/>
      <c r="J7" s="134" t="s">
        <v>236</v>
      </c>
      <c r="K7" s="84">
        <v>5</v>
      </c>
      <c r="L7" s="85"/>
    </row>
    <row r="8" spans="1:12" ht="18.75" customHeight="1" thickBot="1" thickTop="1">
      <c r="A8" s="94" t="s">
        <v>213</v>
      </c>
      <c r="B8" s="84">
        <v>4</v>
      </c>
      <c r="C8" s="84"/>
      <c r="D8" s="134" t="s">
        <v>237</v>
      </c>
      <c r="E8" s="84">
        <v>3</v>
      </c>
      <c r="F8" s="85"/>
      <c r="G8" s="75" t="s">
        <v>238</v>
      </c>
      <c r="H8" s="84">
        <v>5</v>
      </c>
      <c r="I8" s="85"/>
      <c r="J8" s="135" t="s">
        <v>239</v>
      </c>
      <c r="K8" s="84">
        <v>5</v>
      </c>
      <c r="L8" s="85"/>
    </row>
    <row r="9" spans="1:12" ht="18.75" customHeight="1" thickBot="1" thickTop="1">
      <c r="A9" s="94" t="s">
        <v>240</v>
      </c>
      <c r="B9" s="84">
        <v>5</v>
      </c>
      <c r="C9" s="84"/>
      <c r="D9" s="134" t="s">
        <v>241</v>
      </c>
      <c r="E9" s="84">
        <v>4</v>
      </c>
      <c r="F9" s="85"/>
      <c r="G9" s="134" t="s">
        <v>242</v>
      </c>
      <c r="H9" s="84">
        <v>5</v>
      </c>
      <c r="I9" s="85"/>
      <c r="J9" s="134" t="s">
        <v>243</v>
      </c>
      <c r="K9" s="84">
        <v>5</v>
      </c>
      <c r="L9" s="85"/>
    </row>
    <row r="10" spans="1:12" ht="18.75" customHeight="1" thickBot="1" thickTop="1">
      <c r="A10" s="93" t="s">
        <v>192</v>
      </c>
      <c r="B10" s="84">
        <v>4</v>
      </c>
      <c r="C10" s="84"/>
      <c r="D10" s="134" t="s">
        <v>244</v>
      </c>
      <c r="E10" s="84">
        <v>4</v>
      </c>
      <c r="F10" s="85"/>
      <c r="G10" s="134" t="s">
        <v>245</v>
      </c>
      <c r="H10" s="84">
        <v>0</v>
      </c>
      <c r="I10" s="85"/>
      <c r="J10" s="135" t="s">
        <v>246</v>
      </c>
      <c r="K10" s="84">
        <v>5</v>
      </c>
      <c r="L10" s="85"/>
    </row>
    <row r="11" spans="1:12" ht="18.75" customHeight="1" thickBot="1" thickTop="1">
      <c r="A11" s="93" t="s">
        <v>193</v>
      </c>
      <c r="B11" s="84">
        <v>4</v>
      </c>
      <c r="C11" s="84"/>
      <c r="D11" s="134" t="s">
        <v>247</v>
      </c>
      <c r="E11" s="84">
        <v>5</v>
      </c>
      <c r="F11" s="85"/>
      <c r="G11" s="136" t="s">
        <v>248</v>
      </c>
      <c r="H11" s="84">
        <v>5</v>
      </c>
      <c r="I11" s="85"/>
      <c r="J11" s="137" t="s">
        <v>249</v>
      </c>
      <c r="K11" s="84">
        <v>5</v>
      </c>
      <c r="L11" s="85"/>
    </row>
    <row r="12" spans="1:12" ht="18.75" customHeight="1" thickBot="1" thickTop="1">
      <c r="A12" s="93" t="s">
        <v>194</v>
      </c>
      <c r="B12" s="84">
        <v>5</v>
      </c>
      <c r="C12" s="84"/>
      <c r="D12" s="134" t="s">
        <v>250</v>
      </c>
      <c r="E12" s="84">
        <v>3</v>
      </c>
      <c r="F12" s="85"/>
      <c r="G12" s="136" t="s">
        <v>118</v>
      </c>
      <c r="H12" s="84">
        <v>0</v>
      </c>
      <c r="I12" s="85"/>
      <c r="J12" s="137" t="s">
        <v>251</v>
      </c>
      <c r="K12" s="84">
        <v>5</v>
      </c>
      <c r="L12" s="85"/>
    </row>
    <row r="13" spans="1:12" ht="18.75" customHeight="1" thickBot="1" thickTop="1">
      <c r="A13" s="93" t="s">
        <v>195</v>
      </c>
      <c r="B13" s="84">
        <v>2</v>
      </c>
      <c r="C13" s="84"/>
      <c r="D13" s="134" t="s">
        <v>252</v>
      </c>
      <c r="E13" s="84">
        <v>3</v>
      </c>
      <c r="F13" s="85"/>
      <c r="G13" s="136" t="s">
        <v>253</v>
      </c>
      <c r="H13" s="84">
        <v>4</v>
      </c>
      <c r="I13" s="85"/>
      <c r="J13" s="100" t="s">
        <v>254</v>
      </c>
      <c r="K13" s="84">
        <v>5</v>
      </c>
      <c r="L13" s="85"/>
    </row>
    <row r="14" spans="1:12" ht="36.75" customHeight="1" thickBot="1" thickTop="1">
      <c r="A14" s="93" t="s">
        <v>214</v>
      </c>
      <c r="B14" s="84">
        <v>4</v>
      </c>
      <c r="C14" s="84"/>
      <c r="D14" s="87" t="s">
        <v>116</v>
      </c>
      <c r="E14" s="84">
        <v>4</v>
      </c>
      <c r="F14" s="85"/>
      <c r="G14" s="136" t="s">
        <v>255</v>
      </c>
      <c r="H14" s="84">
        <v>5</v>
      </c>
      <c r="I14" s="85"/>
      <c r="J14" s="71" t="s">
        <v>256</v>
      </c>
      <c r="K14" s="72" t="s">
        <v>222</v>
      </c>
      <c r="L14" s="73" t="s">
        <v>223</v>
      </c>
    </row>
    <row r="15" spans="1:12" ht="36" customHeight="1" thickBot="1" thickTop="1">
      <c r="A15" s="93" t="s">
        <v>196</v>
      </c>
      <c r="B15" s="84">
        <v>4</v>
      </c>
      <c r="C15" s="84"/>
      <c r="D15" s="71" t="s">
        <v>257</v>
      </c>
      <c r="E15" s="72" t="s">
        <v>222</v>
      </c>
      <c r="F15" s="76" t="s">
        <v>223</v>
      </c>
      <c r="G15" s="138" t="s">
        <v>258</v>
      </c>
      <c r="H15" s="84">
        <v>3</v>
      </c>
      <c r="I15" s="85"/>
      <c r="J15" s="86" t="s">
        <v>259</v>
      </c>
      <c r="K15" s="75">
        <v>5</v>
      </c>
      <c r="L15" s="88"/>
    </row>
    <row r="16" spans="1:12" ht="18.75" customHeight="1" thickBot="1" thickTop="1">
      <c r="A16" s="93" t="s">
        <v>197</v>
      </c>
      <c r="B16" s="84">
        <v>5</v>
      </c>
      <c r="C16" s="84"/>
      <c r="D16" s="84" t="s">
        <v>188</v>
      </c>
      <c r="E16" s="84">
        <v>5</v>
      </c>
      <c r="F16" s="88"/>
      <c r="G16" s="100" t="s">
        <v>117</v>
      </c>
      <c r="H16" s="84">
        <v>5</v>
      </c>
      <c r="I16" s="85"/>
      <c r="J16" s="86" t="s">
        <v>260</v>
      </c>
      <c r="K16" s="75">
        <v>4</v>
      </c>
      <c r="L16" s="88"/>
    </row>
    <row r="17" spans="1:12" ht="18.75" customHeight="1" thickBot="1" thickTop="1">
      <c r="A17" s="93" t="s">
        <v>215</v>
      </c>
      <c r="B17" s="84">
        <v>5</v>
      </c>
      <c r="C17" s="84"/>
      <c r="D17" s="84" t="s">
        <v>189</v>
      </c>
      <c r="E17" s="84">
        <v>4</v>
      </c>
      <c r="F17" s="85"/>
      <c r="G17" s="100" t="s">
        <v>261</v>
      </c>
      <c r="H17" s="84">
        <v>3</v>
      </c>
      <c r="I17" s="85"/>
      <c r="J17" s="86" t="s">
        <v>262</v>
      </c>
      <c r="K17" s="75">
        <v>5</v>
      </c>
      <c r="L17" s="85"/>
    </row>
    <row r="18" spans="1:12" ht="36" thickBot="1" thickTop="1">
      <c r="A18" s="93" t="s">
        <v>216</v>
      </c>
      <c r="B18" s="84">
        <v>5</v>
      </c>
      <c r="C18" s="84"/>
      <c r="D18" s="84" t="s">
        <v>205</v>
      </c>
      <c r="E18" s="84">
        <v>5</v>
      </c>
      <c r="F18" s="85"/>
      <c r="G18" s="71" t="s">
        <v>263</v>
      </c>
      <c r="H18" s="72" t="s">
        <v>222</v>
      </c>
      <c r="I18" s="76" t="s">
        <v>223</v>
      </c>
      <c r="J18" s="86" t="s">
        <v>264</v>
      </c>
      <c r="K18" s="75">
        <v>5</v>
      </c>
      <c r="L18" s="85"/>
    </row>
    <row r="19" spans="1:12" ht="18.75" thickBot="1" thickTop="1">
      <c r="A19" s="139" t="s">
        <v>265</v>
      </c>
      <c r="B19" s="84">
        <v>5</v>
      </c>
      <c r="C19" s="84"/>
      <c r="D19" s="84" t="s">
        <v>206</v>
      </c>
      <c r="E19" s="84">
        <v>5</v>
      </c>
      <c r="F19" s="85"/>
      <c r="G19" s="84" t="s">
        <v>182</v>
      </c>
      <c r="H19" s="84">
        <v>5</v>
      </c>
      <c r="I19" s="85"/>
      <c r="J19" s="86" t="s">
        <v>266</v>
      </c>
      <c r="K19" s="75">
        <v>5</v>
      </c>
      <c r="L19" s="85"/>
    </row>
    <row r="20" spans="1:12" ht="36" customHeight="1" thickBot="1" thickTop="1">
      <c r="A20" s="139" t="s">
        <v>267</v>
      </c>
      <c r="B20" s="84">
        <v>5</v>
      </c>
      <c r="C20" s="84"/>
      <c r="D20" s="84" t="s">
        <v>207</v>
      </c>
      <c r="E20" s="84">
        <v>5</v>
      </c>
      <c r="F20" s="85"/>
      <c r="G20" s="84" t="s">
        <v>183</v>
      </c>
      <c r="H20" s="84">
        <v>4</v>
      </c>
      <c r="I20" s="85"/>
      <c r="J20" s="134" t="s">
        <v>268</v>
      </c>
      <c r="K20" s="75">
        <v>5</v>
      </c>
      <c r="L20" s="88"/>
    </row>
    <row r="21" spans="1:12" ht="18.75" customHeight="1" thickBot="1" thickTop="1">
      <c r="A21" s="134" t="s">
        <v>269</v>
      </c>
      <c r="B21" s="84">
        <v>0</v>
      </c>
      <c r="C21" s="84"/>
      <c r="D21" s="134" t="s">
        <v>270</v>
      </c>
      <c r="E21" s="84">
        <v>5</v>
      </c>
      <c r="F21" s="88"/>
      <c r="G21" s="84" t="s">
        <v>184</v>
      </c>
      <c r="H21" s="84">
        <v>5</v>
      </c>
      <c r="I21" s="88"/>
      <c r="J21" s="134" t="s">
        <v>271</v>
      </c>
      <c r="K21" s="75">
        <v>5</v>
      </c>
      <c r="L21" s="88"/>
    </row>
    <row r="22" spans="1:12" ht="18.75" customHeight="1" thickBot="1" thickTop="1">
      <c r="A22" s="134" t="s">
        <v>272</v>
      </c>
      <c r="B22" s="84">
        <v>0</v>
      </c>
      <c r="C22" s="84"/>
      <c r="D22" s="134" t="s">
        <v>273</v>
      </c>
      <c r="E22" s="84">
        <v>3</v>
      </c>
      <c r="F22" s="88"/>
      <c r="G22" s="84" t="s">
        <v>185</v>
      </c>
      <c r="H22" s="84">
        <v>5</v>
      </c>
      <c r="I22" s="88"/>
      <c r="J22" s="134" t="s">
        <v>274</v>
      </c>
      <c r="K22" s="75">
        <v>5</v>
      </c>
      <c r="L22" s="88"/>
    </row>
    <row r="23" spans="1:12" ht="18.75" customHeight="1" thickBot="1" thickTop="1">
      <c r="A23" s="134" t="s">
        <v>275</v>
      </c>
      <c r="B23" s="84">
        <v>3</v>
      </c>
      <c r="C23" s="84"/>
      <c r="D23" s="134" t="s">
        <v>276</v>
      </c>
      <c r="E23" s="84">
        <v>0</v>
      </c>
      <c r="F23" s="88"/>
      <c r="G23" s="84" t="s">
        <v>186</v>
      </c>
      <c r="H23" s="84">
        <v>5</v>
      </c>
      <c r="I23" s="88"/>
      <c r="J23" s="134" t="s">
        <v>277</v>
      </c>
      <c r="K23" s="75">
        <v>5</v>
      </c>
      <c r="L23" s="88"/>
    </row>
    <row r="24" spans="1:12" ht="18.75" customHeight="1" thickBot="1" thickTop="1">
      <c r="A24" s="134" t="s">
        <v>278</v>
      </c>
      <c r="B24" s="84">
        <v>4</v>
      </c>
      <c r="C24" s="84"/>
      <c r="D24" s="134" t="s">
        <v>279</v>
      </c>
      <c r="E24" s="84">
        <v>0</v>
      </c>
      <c r="F24" s="85"/>
      <c r="G24" s="84" t="s">
        <v>187</v>
      </c>
      <c r="H24" s="84">
        <v>5</v>
      </c>
      <c r="I24" s="85"/>
      <c r="J24" s="134" t="s">
        <v>280</v>
      </c>
      <c r="K24" s="75">
        <v>5</v>
      </c>
      <c r="L24" s="85"/>
    </row>
    <row r="25" spans="1:12" ht="36.75" customHeight="1" thickBot="1" thickTop="1">
      <c r="A25" s="135" t="s">
        <v>281</v>
      </c>
      <c r="B25" s="84">
        <v>5</v>
      </c>
      <c r="C25" s="84"/>
      <c r="D25" s="134" t="s">
        <v>282</v>
      </c>
      <c r="E25" s="84">
        <v>4</v>
      </c>
      <c r="F25" s="85"/>
      <c r="G25" s="71" t="s">
        <v>283</v>
      </c>
      <c r="H25" s="72" t="s">
        <v>222</v>
      </c>
      <c r="I25" s="76" t="s">
        <v>223</v>
      </c>
      <c r="J25" s="134" t="s">
        <v>284</v>
      </c>
      <c r="K25" s="75">
        <v>5</v>
      </c>
      <c r="L25" s="85"/>
    </row>
    <row r="26" spans="1:12" ht="18.75" customHeight="1" thickBot="1" thickTop="1">
      <c r="A26" s="135" t="s">
        <v>101</v>
      </c>
      <c r="B26" s="84">
        <v>5</v>
      </c>
      <c r="C26" s="84"/>
      <c r="D26" s="134" t="s">
        <v>285</v>
      </c>
      <c r="E26" s="84">
        <v>4</v>
      </c>
      <c r="F26" s="85"/>
      <c r="G26" s="134" t="s">
        <v>286</v>
      </c>
      <c r="H26" s="84">
        <v>4</v>
      </c>
      <c r="I26" s="85"/>
      <c r="J26" s="87" t="s">
        <v>137</v>
      </c>
      <c r="K26" s="75">
        <v>5</v>
      </c>
      <c r="L26" s="85"/>
    </row>
    <row r="27" spans="1:12" ht="37.5" customHeight="1" thickBot="1" thickTop="1">
      <c r="A27" s="74" t="s">
        <v>287</v>
      </c>
      <c r="B27" s="84">
        <v>5</v>
      </c>
      <c r="C27" s="84"/>
      <c r="D27" s="74" t="s">
        <v>288</v>
      </c>
      <c r="E27" s="84">
        <v>0</v>
      </c>
      <c r="F27" s="85"/>
      <c r="G27" s="134" t="s">
        <v>289</v>
      </c>
      <c r="H27" s="84">
        <v>0</v>
      </c>
      <c r="I27" s="85"/>
      <c r="J27" s="71" t="s">
        <v>290</v>
      </c>
      <c r="K27" s="72" t="s">
        <v>222</v>
      </c>
      <c r="L27" s="72" t="s">
        <v>223</v>
      </c>
    </row>
    <row r="28" spans="1:12" ht="18.75" customHeight="1" thickBot="1" thickTop="1">
      <c r="A28" s="74" t="s">
        <v>291</v>
      </c>
      <c r="B28" s="84">
        <v>5</v>
      </c>
      <c r="C28" s="84"/>
      <c r="D28" s="74" t="s">
        <v>292</v>
      </c>
      <c r="E28" s="84">
        <v>0</v>
      </c>
      <c r="F28" s="85"/>
      <c r="G28" s="134" t="s">
        <v>293</v>
      </c>
      <c r="H28" s="84">
        <v>0</v>
      </c>
      <c r="I28" s="88"/>
      <c r="J28" s="134" t="s">
        <v>294</v>
      </c>
      <c r="K28" s="75">
        <v>4</v>
      </c>
      <c r="L28" s="88"/>
    </row>
    <row r="29" spans="1:12" ht="37.5" customHeight="1" thickBot="1" thickTop="1">
      <c r="A29" s="71" t="s">
        <v>295</v>
      </c>
      <c r="B29" s="72" t="s">
        <v>222</v>
      </c>
      <c r="C29" s="76" t="s">
        <v>223</v>
      </c>
      <c r="D29" s="89"/>
      <c r="E29" s="89"/>
      <c r="F29" s="89"/>
      <c r="G29" s="134" t="s">
        <v>296</v>
      </c>
      <c r="H29" s="84">
        <v>4</v>
      </c>
      <c r="I29" s="85"/>
      <c r="J29" s="134" t="s">
        <v>297</v>
      </c>
      <c r="K29" s="75">
        <v>5</v>
      </c>
      <c r="L29" s="88"/>
    </row>
    <row r="30" spans="1:12" ht="18.75" customHeight="1" thickBot="1" thickTop="1">
      <c r="A30" s="75" t="s">
        <v>198</v>
      </c>
      <c r="B30" s="75">
        <v>3</v>
      </c>
      <c r="C30" s="88"/>
      <c r="D30" s="101" t="s">
        <v>152</v>
      </c>
      <c r="E30" s="86">
        <v>4</v>
      </c>
      <c r="F30" s="99"/>
      <c r="G30" s="134" t="s">
        <v>298</v>
      </c>
      <c r="H30" s="84">
        <v>3</v>
      </c>
      <c r="I30" s="85"/>
      <c r="J30" s="134" t="s">
        <v>299</v>
      </c>
      <c r="K30" s="75">
        <v>5</v>
      </c>
      <c r="L30" s="88"/>
    </row>
    <row r="31" spans="1:12" ht="18.75" customHeight="1" thickBot="1" thickTop="1">
      <c r="A31" s="75" t="s">
        <v>199</v>
      </c>
      <c r="B31" s="75">
        <v>0</v>
      </c>
      <c r="C31" s="88"/>
      <c r="D31" s="101" t="s">
        <v>300</v>
      </c>
      <c r="E31" s="84">
        <v>3</v>
      </c>
      <c r="F31" s="85"/>
      <c r="G31" s="135" t="s">
        <v>301</v>
      </c>
      <c r="H31" s="84">
        <v>0</v>
      </c>
      <c r="I31" s="85"/>
      <c r="J31" s="134" t="s">
        <v>302</v>
      </c>
      <c r="K31" s="75">
        <v>5</v>
      </c>
      <c r="L31" s="88"/>
    </row>
    <row r="32" spans="1:12" ht="36" customHeight="1" thickBot="1" thickTop="1">
      <c r="A32" s="75" t="s">
        <v>217</v>
      </c>
      <c r="B32" s="75">
        <v>5</v>
      </c>
      <c r="C32" s="88"/>
      <c r="D32" s="89"/>
      <c r="E32" s="89"/>
      <c r="F32" s="89"/>
      <c r="G32" s="134" t="s">
        <v>303</v>
      </c>
      <c r="H32" s="84">
        <v>5</v>
      </c>
      <c r="I32" s="85"/>
      <c r="J32" s="71" t="s">
        <v>304</v>
      </c>
      <c r="K32" s="72" t="s">
        <v>222</v>
      </c>
      <c r="L32" s="76" t="s">
        <v>223</v>
      </c>
    </row>
    <row r="33" spans="1:12" ht="18.75" customHeight="1" thickBot="1" thickTop="1">
      <c r="A33" s="75" t="s">
        <v>218</v>
      </c>
      <c r="B33" s="75">
        <v>5</v>
      </c>
      <c r="C33" s="85"/>
      <c r="D33" s="89"/>
      <c r="E33" s="89"/>
      <c r="F33" s="89"/>
      <c r="G33" s="134" t="s">
        <v>305</v>
      </c>
      <c r="H33" s="84">
        <v>5</v>
      </c>
      <c r="I33" s="88"/>
      <c r="J33" s="134" t="s">
        <v>306</v>
      </c>
      <c r="K33" s="84">
        <v>4</v>
      </c>
      <c r="L33" s="85"/>
    </row>
    <row r="34" spans="1:12" ht="18.75" customHeight="1" thickBot="1" thickTop="1">
      <c r="A34" s="135" t="s">
        <v>307</v>
      </c>
      <c r="B34" s="75">
        <v>4</v>
      </c>
      <c r="C34" s="85"/>
      <c r="D34" s="87" t="s">
        <v>153</v>
      </c>
      <c r="E34" s="84">
        <v>0</v>
      </c>
      <c r="F34" s="85"/>
      <c r="G34" s="87" t="s">
        <v>308</v>
      </c>
      <c r="H34" s="84">
        <v>5</v>
      </c>
      <c r="I34" s="85"/>
      <c r="J34" s="134" t="s">
        <v>309</v>
      </c>
      <c r="K34" s="84">
        <v>0</v>
      </c>
      <c r="L34" s="85"/>
    </row>
    <row r="35" spans="1:12" ht="18.75" customHeight="1" thickBot="1" thickTop="1">
      <c r="A35" s="135" t="s">
        <v>310</v>
      </c>
      <c r="B35" s="75">
        <v>5</v>
      </c>
      <c r="C35" s="85"/>
      <c r="D35" s="87" t="s">
        <v>311</v>
      </c>
      <c r="E35" s="84">
        <v>4</v>
      </c>
      <c r="F35" s="85"/>
      <c r="G35" s="87" t="s">
        <v>312</v>
      </c>
      <c r="H35" s="84">
        <v>5</v>
      </c>
      <c r="I35" s="85"/>
      <c r="J35" s="134" t="s">
        <v>313</v>
      </c>
      <c r="K35" s="75">
        <v>5</v>
      </c>
      <c r="L35" s="88"/>
    </row>
    <row r="36" spans="1:12" ht="18.75" customHeight="1" thickBot="1" thickTop="1">
      <c r="A36" s="135" t="s">
        <v>314</v>
      </c>
      <c r="B36" s="75">
        <v>5</v>
      </c>
      <c r="C36" s="88"/>
      <c r="D36" s="91"/>
      <c r="E36" s="90"/>
      <c r="F36" s="102"/>
      <c r="G36" s="140" t="s">
        <v>315</v>
      </c>
      <c r="H36" s="84">
        <v>5</v>
      </c>
      <c r="I36" s="88"/>
      <c r="J36" s="134" t="s">
        <v>316</v>
      </c>
      <c r="K36" s="75">
        <v>4</v>
      </c>
      <c r="L36" s="88"/>
    </row>
    <row r="37" spans="1:12" ht="18.75" customHeight="1" thickBot="1" thickTop="1">
      <c r="A37" s="135" t="s">
        <v>317</v>
      </c>
      <c r="B37" s="75">
        <v>5</v>
      </c>
      <c r="C37" s="85"/>
      <c r="D37" s="89"/>
      <c r="E37" s="89"/>
      <c r="F37" s="89"/>
      <c r="G37" s="89"/>
      <c r="H37" s="89"/>
      <c r="I37" s="89"/>
      <c r="J37" s="135" t="s">
        <v>318</v>
      </c>
      <c r="K37" s="75">
        <v>4</v>
      </c>
      <c r="L37" s="85"/>
    </row>
    <row r="38" spans="1:12" ht="18.75" customHeight="1" thickBot="1" thickTop="1">
      <c r="A38" s="135" t="s">
        <v>319</v>
      </c>
      <c r="B38" s="75">
        <v>5</v>
      </c>
      <c r="C38" s="85"/>
      <c r="D38" s="141"/>
      <c r="E38" s="90"/>
      <c r="F38" s="102"/>
      <c r="G38" s="89"/>
      <c r="H38" s="89"/>
      <c r="I38" s="89"/>
      <c r="J38" s="135" t="s">
        <v>320</v>
      </c>
      <c r="K38" s="75">
        <v>4</v>
      </c>
      <c r="L38" s="85"/>
    </row>
    <row r="39" spans="1:13" ht="18.75" customHeight="1" thickBot="1" thickTop="1">
      <c r="A39" s="135" t="s">
        <v>321</v>
      </c>
      <c r="B39" s="75">
        <v>4</v>
      </c>
      <c r="C39" s="85"/>
      <c r="D39" s="142" t="s">
        <v>322</v>
      </c>
      <c r="E39" s="75">
        <v>5</v>
      </c>
      <c r="F39" s="88"/>
      <c r="G39" s="89"/>
      <c r="H39" s="91"/>
      <c r="I39" s="91"/>
      <c r="J39" s="135" t="s">
        <v>323</v>
      </c>
      <c r="K39" s="75">
        <v>5</v>
      </c>
      <c r="L39" s="84"/>
      <c r="M39" s="61"/>
    </row>
    <row r="40" spans="1:13" ht="18.75" customHeight="1" thickBot="1" thickTop="1">
      <c r="A40" s="89"/>
      <c r="B40" s="89"/>
      <c r="C40" s="89"/>
      <c r="D40" s="90"/>
      <c r="E40" s="98"/>
      <c r="F40" s="91"/>
      <c r="G40" s="89"/>
      <c r="H40" s="91"/>
      <c r="I40" s="91"/>
      <c r="J40" s="135" t="s">
        <v>324</v>
      </c>
      <c r="K40" s="75">
        <v>5</v>
      </c>
      <c r="L40" s="88"/>
      <c r="M40" s="61"/>
    </row>
    <row r="41" spans="1:13" ht="18.75" customHeight="1" thickTop="1">
      <c r="A41" s="89"/>
      <c r="B41" s="89"/>
      <c r="C41" s="132"/>
      <c r="D41" s="143"/>
      <c r="E41" s="143"/>
      <c r="F41" s="132"/>
      <c r="G41" s="132"/>
      <c r="H41" s="91"/>
      <c r="I41" s="91"/>
      <c r="J41" s="91"/>
      <c r="K41" s="91"/>
      <c r="L41" s="91"/>
      <c r="M41" s="61"/>
    </row>
    <row r="42" spans="1:13" ht="18.75" customHeight="1">
      <c r="A42" s="89"/>
      <c r="B42" s="89"/>
      <c r="C42" s="89"/>
      <c r="D42" s="89"/>
      <c r="E42" s="89"/>
      <c r="F42" s="89"/>
      <c r="G42" s="89"/>
      <c r="H42" s="91"/>
      <c r="I42" s="91"/>
      <c r="J42" s="91"/>
      <c r="K42" s="91"/>
      <c r="L42" s="91"/>
      <c r="M42" s="61"/>
    </row>
    <row r="43" spans="1:12" ht="18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6.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9" ht="16.5">
      <c r="A45" s="89"/>
      <c r="B45" s="91"/>
      <c r="C45" s="91"/>
      <c r="G45" s="91"/>
      <c r="H45" s="91"/>
      <c r="I45" s="91"/>
    </row>
    <row r="46" spans="2:12" ht="17.25">
      <c r="B46" s="61"/>
      <c r="C46" s="65"/>
      <c r="G46" s="61"/>
      <c r="H46" s="66"/>
      <c r="I46" s="70"/>
      <c r="J46" s="61"/>
      <c r="K46" s="61"/>
      <c r="L46" s="61"/>
    </row>
    <row r="47" spans="1:10" ht="30">
      <c r="A47" s="67" t="s">
        <v>100</v>
      </c>
      <c r="B47" s="68"/>
      <c r="C47" s="68"/>
      <c r="D47" s="68"/>
      <c r="E47" s="68"/>
      <c r="F47" s="69"/>
      <c r="G47" s="68"/>
      <c r="H47" s="68"/>
      <c r="I47" s="68"/>
      <c r="J47" s="68"/>
    </row>
    <row r="48" ht="16.5">
      <c r="F48" s="1"/>
    </row>
  </sheetData>
  <sheetProtection/>
  <mergeCells count="1">
    <mergeCell ref="A1:L1"/>
  </mergeCells>
  <conditionalFormatting sqref="K15:K25 K27:K36 H15:H22 H24:H32 E16:E31 B32:B38 B28:B30 B4:B26 E37:E40 E33:E34 E4:E14 H4:H13 K4:K13">
    <cfRule type="cellIs" priority="7" dxfId="18" operator="equal" stopIfTrue="1">
      <formula>0</formula>
    </cfRule>
    <cfRule type="cellIs" priority="8" dxfId="19" operator="between" stopIfTrue="1">
      <formula>1</formula>
      <formula>4</formula>
    </cfRule>
    <cfRule type="cellIs" priority="9" dxfId="20" operator="equal" stopIfTrue="1">
      <formula>5</formula>
    </cfRule>
  </conditionalFormatting>
  <conditionalFormatting sqref="E31 B30:B39 K33:K39 K28:K31 H26:H36 H19:H24 E16:E28 K4:K13 K15:K26 E38 H4:H17 E40:E41 B4:B28 E34:E36 E4:E14">
    <cfRule type="cellIs" priority="4" dxfId="18" operator="equal" stopIfTrue="1">
      <formula>0</formula>
    </cfRule>
    <cfRule type="cellIs" priority="5" dxfId="19" operator="between" stopIfTrue="1">
      <formula>1</formula>
      <formula>4</formula>
    </cfRule>
    <cfRule type="cellIs" priority="6" dxfId="20" operator="equal" stopIfTrue="1">
      <formula>5</formula>
    </cfRule>
  </conditionalFormatting>
  <conditionalFormatting sqref="E31 B30:B39 K28:K31 H26:H36 H19:H24 E16:E28 K4:K13 K15:K26 H4:H17 B4:B28 E34:E36 E4:E14 E38:E41 K33:K40">
    <cfRule type="cellIs" priority="1" dxfId="18" operator="equal" stopIfTrue="1">
      <formula>0</formula>
    </cfRule>
    <cfRule type="cellIs" priority="2" dxfId="19" operator="between" stopIfTrue="1">
      <formula>1</formula>
      <formula>4</formula>
    </cfRule>
    <cfRule type="cellIs" priority="3" dxfId="20" operator="equal" stopIfTrue="1">
      <formula>5</formula>
    </cfRule>
  </conditionalFormatting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:L42"/>
    </sheetView>
  </sheetViews>
  <sheetFormatPr defaultColWidth="9.00390625" defaultRowHeight="16.5"/>
  <cols>
    <col min="1" max="1" width="11.125" style="0" customWidth="1"/>
    <col min="2" max="3" width="3.625" style="0" customWidth="1"/>
    <col min="4" max="4" width="13.375" style="0" customWidth="1"/>
    <col min="5" max="6" width="3.625" style="0" customWidth="1"/>
    <col min="7" max="7" width="14.50390625" style="0" bestFit="1" customWidth="1"/>
    <col min="8" max="9" width="3.625" style="0" customWidth="1"/>
    <col min="10" max="10" width="14.00390625" style="0" customWidth="1"/>
    <col min="11" max="12" width="3.625" style="0" customWidth="1"/>
  </cols>
  <sheetData>
    <row r="1" spans="1:16" ht="25.5">
      <c r="A1" s="240" t="s">
        <v>364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83"/>
      <c r="N1" s="64"/>
      <c r="O1" s="64"/>
      <c r="P1" s="64"/>
    </row>
    <row r="2" spans="1:16" ht="20.25" thickBot="1">
      <c r="A2" s="58" t="s">
        <v>365</v>
      </c>
      <c r="B2" s="58"/>
      <c r="C2" s="58"/>
      <c r="D2" s="58"/>
      <c r="E2" s="58"/>
      <c r="F2" s="59" t="s">
        <v>366</v>
      </c>
      <c r="G2" s="60"/>
      <c r="H2" s="60"/>
      <c r="I2" s="60"/>
      <c r="J2" s="62"/>
      <c r="K2" s="63"/>
      <c r="L2" s="63"/>
      <c r="M2" s="64"/>
      <c r="N2" s="64"/>
      <c r="O2" s="64"/>
      <c r="P2" s="64"/>
    </row>
    <row r="3" spans="1:16" ht="36" customHeight="1" thickBot="1" thickTop="1">
      <c r="A3" s="71" t="s">
        <v>367</v>
      </c>
      <c r="B3" s="72" t="s">
        <v>368</v>
      </c>
      <c r="C3" s="72" t="s">
        <v>369</v>
      </c>
      <c r="D3" s="71" t="s">
        <v>370</v>
      </c>
      <c r="E3" s="71" t="s">
        <v>368</v>
      </c>
      <c r="F3" s="73" t="s">
        <v>369</v>
      </c>
      <c r="G3" s="71" t="s">
        <v>371</v>
      </c>
      <c r="H3" s="71" t="s">
        <v>368</v>
      </c>
      <c r="I3" s="73" t="s">
        <v>369</v>
      </c>
      <c r="J3" s="71" t="s">
        <v>372</v>
      </c>
      <c r="K3" s="71" t="s">
        <v>368</v>
      </c>
      <c r="L3" s="73" t="s">
        <v>369</v>
      </c>
      <c r="M3" s="64"/>
      <c r="N3" s="64"/>
      <c r="O3" s="64"/>
      <c r="P3" s="64"/>
    </row>
    <row r="4" spans="1:12" ht="18.75" customHeight="1" thickBot="1" thickTop="1">
      <c r="A4" s="93" t="s">
        <v>373</v>
      </c>
      <c r="B4" s="84">
        <v>5</v>
      </c>
      <c r="C4" s="84"/>
      <c r="D4" s="84" t="s">
        <v>374</v>
      </c>
      <c r="E4" s="84">
        <v>5</v>
      </c>
      <c r="F4" s="85"/>
      <c r="G4" s="75" t="s">
        <v>375</v>
      </c>
      <c r="H4" s="84">
        <v>5</v>
      </c>
      <c r="I4" s="85"/>
      <c r="J4" s="84" t="s">
        <v>376</v>
      </c>
      <c r="K4" s="84">
        <v>4</v>
      </c>
      <c r="L4" s="85"/>
    </row>
    <row r="5" spans="1:12" ht="18.75" customHeight="1" thickBot="1" thickTop="1">
      <c r="A5" s="94" t="s">
        <v>377</v>
      </c>
      <c r="B5" s="84">
        <v>5</v>
      </c>
      <c r="C5" s="84"/>
      <c r="D5" s="84" t="s">
        <v>378</v>
      </c>
      <c r="E5" s="84">
        <v>5</v>
      </c>
      <c r="F5" s="85"/>
      <c r="G5" s="75" t="s">
        <v>379</v>
      </c>
      <c r="H5" s="84">
        <v>4</v>
      </c>
      <c r="I5" s="85"/>
      <c r="J5" s="84" t="s">
        <v>380</v>
      </c>
      <c r="K5" s="84">
        <v>4</v>
      </c>
      <c r="L5" s="85"/>
    </row>
    <row r="6" spans="1:12" ht="18.75" customHeight="1" thickBot="1" thickTop="1">
      <c r="A6" s="94" t="s">
        <v>381</v>
      </c>
      <c r="B6" s="84">
        <v>5</v>
      </c>
      <c r="C6" s="84"/>
      <c r="D6" s="84" t="s">
        <v>382</v>
      </c>
      <c r="E6" s="84">
        <v>5</v>
      </c>
      <c r="F6" s="85"/>
      <c r="G6" s="75" t="s">
        <v>383</v>
      </c>
      <c r="H6" s="84">
        <v>5</v>
      </c>
      <c r="I6" s="85"/>
      <c r="J6" s="84" t="s">
        <v>384</v>
      </c>
      <c r="K6" s="84">
        <v>4</v>
      </c>
      <c r="L6" s="85"/>
    </row>
    <row r="7" spans="1:12" ht="18.75" customHeight="1" thickBot="1" thickTop="1">
      <c r="A7" s="94" t="s">
        <v>385</v>
      </c>
      <c r="B7" s="84">
        <v>4</v>
      </c>
      <c r="C7" s="84"/>
      <c r="D7" s="134" t="s">
        <v>386</v>
      </c>
      <c r="E7" s="84"/>
      <c r="F7" s="85"/>
      <c r="G7" s="75" t="s">
        <v>387</v>
      </c>
      <c r="H7" s="84">
        <v>5</v>
      </c>
      <c r="I7" s="85"/>
      <c r="J7" s="134" t="s">
        <v>388</v>
      </c>
      <c r="K7" s="84">
        <v>5</v>
      </c>
      <c r="L7" s="85"/>
    </row>
    <row r="8" spans="1:12" ht="18.75" customHeight="1" thickBot="1" thickTop="1">
      <c r="A8" s="94" t="s">
        <v>389</v>
      </c>
      <c r="B8" s="84">
        <v>5</v>
      </c>
      <c r="C8" s="84"/>
      <c r="D8" s="134" t="s">
        <v>390</v>
      </c>
      <c r="E8" s="84">
        <v>4</v>
      </c>
      <c r="F8" s="85"/>
      <c r="G8" s="75" t="s">
        <v>391</v>
      </c>
      <c r="H8" s="84">
        <v>5</v>
      </c>
      <c r="I8" s="85"/>
      <c r="J8" s="135" t="s">
        <v>392</v>
      </c>
      <c r="K8" s="84">
        <v>4</v>
      </c>
      <c r="L8" s="85"/>
    </row>
    <row r="9" spans="1:12" ht="18.75" customHeight="1" thickBot="1" thickTop="1">
      <c r="A9" s="94" t="s">
        <v>393</v>
      </c>
      <c r="B9" s="84">
        <v>5</v>
      </c>
      <c r="C9" s="84"/>
      <c r="D9" s="134" t="s">
        <v>394</v>
      </c>
      <c r="E9" s="84"/>
      <c r="F9" s="85"/>
      <c r="G9" s="134" t="s">
        <v>395</v>
      </c>
      <c r="H9" s="84">
        <v>4</v>
      </c>
      <c r="I9" s="85"/>
      <c r="J9" s="134" t="s">
        <v>396</v>
      </c>
      <c r="K9" s="84">
        <v>5</v>
      </c>
      <c r="L9" s="85"/>
    </row>
    <row r="10" spans="1:12" ht="18.75" customHeight="1" thickBot="1" thickTop="1">
      <c r="A10" s="93" t="s">
        <v>397</v>
      </c>
      <c r="B10" s="84">
        <v>5</v>
      </c>
      <c r="C10" s="84"/>
      <c r="D10" s="134" t="s">
        <v>398</v>
      </c>
      <c r="E10" s="84">
        <v>4</v>
      </c>
      <c r="F10" s="85"/>
      <c r="G10" s="134" t="s">
        <v>399</v>
      </c>
      <c r="H10" s="84"/>
      <c r="I10" s="85"/>
      <c r="J10" s="135" t="s">
        <v>400</v>
      </c>
      <c r="K10" s="84">
        <v>5</v>
      </c>
      <c r="L10" s="85"/>
    </row>
    <row r="11" spans="1:12" ht="18.75" customHeight="1" thickBot="1" thickTop="1">
      <c r="A11" s="93" t="s">
        <v>401</v>
      </c>
      <c r="B11" s="84">
        <v>4</v>
      </c>
      <c r="C11" s="84"/>
      <c r="D11" s="134" t="s">
        <v>402</v>
      </c>
      <c r="E11" s="84">
        <v>5</v>
      </c>
      <c r="F11" s="85"/>
      <c r="G11" s="136" t="s">
        <v>403</v>
      </c>
      <c r="H11" s="84">
        <v>5</v>
      </c>
      <c r="I11" s="85"/>
      <c r="J11" s="137" t="s">
        <v>404</v>
      </c>
      <c r="K11" s="84">
        <v>5</v>
      </c>
      <c r="L11" s="85"/>
    </row>
    <row r="12" spans="1:12" ht="18.75" customHeight="1" thickBot="1" thickTop="1">
      <c r="A12" s="93" t="s">
        <v>405</v>
      </c>
      <c r="B12" s="84">
        <v>5</v>
      </c>
      <c r="C12" s="84"/>
      <c r="D12" s="134" t="s">
        <v>406</v>
      </c>
      <c r="E12" s="84">
        <v>5</v>
      </c>
      <c r="F12" s="85"/>
      <c r="G12" s="136" t="s">
        <v>407</v>
      </c>
      <c r="H12" s="84"/>
      <c r="I12" s="85"/>
      <c r="J12" s="137" t="s">
        <v>408</v>
      </c>
      <c r="K12" s="84">
        <v>5</v>
      </c>
      <c r="L12" s="85"/>
    </row>
    <row r="13" spans="1:12" ht="18.75" customHeight="1" thickBot="1" thickTop="1">
      <c r="A13" s="93" t="s">
        <v>409</v>
      </c>
      <c r="B13" s="84">
        <v>4</v>
      </c>
      <c r="C13" s="84"/>
      <c r="D13" s="134" t="s">
        <v>410</v>
      </c>
      <c r="E13" s="84">
        <v>4</v>
      </c>
      <c r="F13" s="85"/>
      <c r="G13" s="136" t="s">
        <v>411</v>
      </c>
      <c r="H13" s="84">
        <v>5</v>
      </c>
      <c r="I13" s="85"/>
      <c r="J13" s="100" t="s">
        <v>412</v>
      </c>
      <c r="K13" s="84">
        <v>5</v>
      </c>
      <c r="L13" s="85"/>
    </row>
    <row r="14" spans="1:12" ht="36.75" customHeight="1" thickBot="1" thickTop="1">
      <c r="A14" s="93" t="s">
        <v>413</v>
      </c>
      <c r="B14" s="84">
        <v>4</v>
      </c>
      <c r="C14" s="84"/>
      <c r="D14" s="87" t="s">
        <v>414</v>
      </c>
      <c r="E14" s="84">
        <v>4</v>
      </c>
      <c r="F14" s="85"/>
      <c r="G14" s="136" t="s">
        <v>415</v>
      </c>
      <c r="H14" s="84">
        <v>5</v>
      </c>
      <c r="I14" s="85"/>
      <c r="J14" s="71" t="s">
        <v>416</v>
      </c>
      <c r="K14" s="72" t="s">
        <v>368</v>
      </c>
      <c r="L14" s="73" t="s">
        <v>369</v>
      </c>
    </row>
    <row r="15" spans="1:12" ht="36" customHeight="1" thickBot="1" thickTop="1">
      <c r="A15" s="93" t="s">
        <v>417</v>
      </c>
      <c r="B15" s="84">
        <v>4</v>
      </c>
      <c r="C15" s="84"/>
      <c r="D15" s="71" t="s">
        <v>418</v>
      </c>
      <c r="E15" s="72" t="s">
        <v>368</v>
      </c>
      <c r="F15" s="76" t="s">
        <v>369</v>
      </c>
      <c r="G15" s="138" t="s">
        <v>419</v>
      </c>
      <c r="H15" s="84">
        <v>4</v>
      </c>
      <c r="I15" s="85"/>
      <c r="J15" s="86" t="s">
        <v>420</v>
      </c>
      <c r="K15" s="75">
        <v>5</v>
      </c>
      <c r="L15" s="88"/>
    </row>
    <row r="16" spans="1:12" ht="18.75" customHeight="1" thickBot="1" thickTop="1">
      <c r="A16" s="93" t="s">
        <v>421</v>
      </c>
      <c r="B16" s="84">
        <v>5</v>
      </c>
      <c r="C16" s="84"/>
      <c r="D16" s="84" t="s">
        <v>422</v>
      </c>
      <c r="E16" s="84">
        <v>5</v>
      </c>
      <c r="F16" s="88"/>
      <c r="G16" s="100" t="s">
        <v>423</v>
      </c>
      <c r="H16" s="84">
        <v>5</v>
      </c>
      <c r="I16" s="85"/>
      <c r="J16" s="86" t="s">
        <v>424</v>
      </c>
      <c r="K16" s="75">
        <v>5</v>
      </c>
      <c r="L16" s="88"/>
    </row>
    <row r="17" spans="1:12" ht="18.75" customHeight="1" thickBot="1" thickTop="1">
      <c r="A17" s="93" t="s">
        <v>425</v>
      </c>
      <c r="B17" s="84">
        <v>5</v>
      </c>
      <c r="C17" s="84"/>
      <c r="D17" s="84" t="s">
        <v>426</v>
      </c>
      <c r="E17" s="84"/>
      <c r="F17" s="85"/>
      <c r="G17" s="100" t="s">
        <v>427</v>
      </c>
      <c r="H17" s="84">
        <v>4</v>
      </c>
      <c r="I17" s="85"/>
      <c r="J17" s="86" t="s">
        <v>428</v>
      </c>
      <c r="K17" s="75">
        <v>5</v>
      </c>
      <c r="L17" s="85"/>
    </row>
    <row r="18" spans="1:12" ht="36" thickBot="1" thickTop="1">
      <c r="A18" s="93" t="s">
        <v>429</v>
      </c>
      <c r="B18" s="84">
        <v>5</v>
      </c>
      <c r="C18" s="84"/>
      <c r="D18" s="84" t="s">
        <v>430</v>
      </c>
      <c r="E18" s="84">
        <v>5</v>
      </c>
      <c r="F18" s="85"/>
      <c r="G18" s="71" t="s">
        <v>431</v>
      </c>
      <c r="H18" s="72" t="s">
        <v>368</v>
      </c>
      <c r="I18" s="76" t="s">
        <v>369</v>
      </c>
      <c r="J18" s="86" t="s">
        <v>432</v>
      </c>
      <c r="K18" s="75">
        <v>5</v>
      </c>
      <c r="L18" s="85"/>
    </row>
    <row r="19" spans="1:12" ht="18.75" thickBot="1" thickTop="1">
      <c r="A19" s="139" t="s">
        <v>433</v>
      </c>
      <c r="B19" s="84">
        <v>5</v>
      </c>
      <c r="C19" s="84"/>
      <c r="D19" s="84" t="s">
        <v>434</v>
      </c>
      <c r="E19" s="84">
        <v>5</v>
      </c>
      <c r="F19" s="85"/>
      <c r="G19" s="84" t="s">
        <v>435</v>
      </c>
      <c r="H19" s="84"/>
      <c r="I19" s="85"/>
      <c r="J19" s="86" t="s">
        <v>436</v>
      </c>
      <c r="K19" s="75">
        <v>5</v>
      </c>
      <c r="L19" s="85"/>
    </row>
    <row r="20" spans="1:12" ht="36" customHeight="1" thickBot="1" thickTop="1">
      <c r="A20" s="139" t="s">
        <v>437</v>
      </c>
      <c r="B20" s="84">
        <v>5</v>
      </c>
      <c r="C20" s="84"/>
      <c r="D20" s="84" t="s">
        <v>438</v>
      </c>
      <c r="E20" s="84">
        <v>5</v>
      </c>
      <c r="F20" s="85"/>
      <c r="G20" s="84" t="s">
        <v>439</v>
      </c>
      <c r="H20" s="84">
        <v>4</v>
      </c>
      <c r="I20" s="85"/>
      <c r="J20" s="134" t="s">
        <v>440</v>
      </c>
      <c r="K20" s="75">
        <v>5</v>
      </c>
      <c r="L20" s="88"/>
    </row>
    <row r="21" spans="1:12" ht="18.75" customHeight="1" thickBot="1" thickTop="1">
      <c r="A21" s="134" t="s">
        <v>441</v>
      </c>
      <c r="B21" s="84">
        <v>4</v>
      </c>
      <c r="C21" s="84"/>
      <c r="D21" s="134" t="s">
        <v>442</v>
      </c>
      <c r="E21" s="84">
        <v>4</v>
      </c>
      <c r="F21" s="88"/>
      <c r="G21" s="84" t="s">
        <v>443</v>
      </c>
      <c r="H21" s="84">
        <v>5</v>
      </c>
      <c r="I21" s="88"/>
      <c r="J21" s="134" t="s">
        <v>444</v>
      </c>
      <c r="K21" s="75">
        <v>5</v>
      </c>
      <c r="L21" s="88"/>
    </row>
    <row r="22" spans="1:12" ht="18.75" customHeight="1" thickBot="1" thickTop="1">
      <c r="A22" s="134" t="s">
        <v>445</v>
      </c>
      <c r="B22" s="84">
        <v>4</v>
      </c>
      <c r="C22" s="84"/>
      <c r="D22" s="134" t="s">
        <v>446</v>
      </c>
      <c r="E22" s="84">
        <v>5</v>
      </c>
      <c r="F22" s="88"/>
      <c r="G22" s="84" t="s">
        <v>447</v>
      </c>
      <c r="H22" s="84">
        <v>5</v>
      </c>
      <c r="I22" s="88"/>
      <c r="J22" s="134" t="s">
        <v>448</v>
      </c>
      <c r="K22" s="75">
        <v>5</v>
      </c>
      <c r="L22" s="88"/>
    </row>
    <row r="23" spans="1:12" ht="18.75" customHeight="1" thickBot="1" thickTop="1">
      <c r="A23" s="134" t="s">
        <v>449</v>
      </c>
      <c r="B23" s="84">
        <v>4</v>
      </c>
      <c r="C23" s="84"/>
      <c r="D23" s="134" t="s">
        <v>450</v>
      </c>
      <c r="E23" s="84"/>
      <c r="F23" s="88"/>
      <c r="G23" s="84" t="s">
        <v>451</v>
      </c>
      <c r="H23" s="84">
        <v>5</v>
      </c>
      <c r="I23" s="88"/>
      <c r="J23" s="134" t="s">
        <v>452</v>
      </c>
      <c r="K23" s="75">
        <v>5</v>
      </c>
      <c r="L23" s="88"/>
    </row>
    <row r="24" spans="1:12" ht="18.75" customHeight="1" thickBot="1" thickTop="1">
      <c r="A24" s="134" t="s">
        <v>453</v>
      </c>
      <c r="B24" s="84">
        <v>5</v>
      </c>
      <c r="C24" s="84"/>
      <c r="D24" s="134" t="s">
        <v>454</v>
      </c>
      <c r="E24" s="84"/>
      <c r="F24" s="85"/>
      <c r="G24" s="84" t="s">
        <v>455</v>
      </c>
      <c r="H24" s="84">
        <v>5</v>
      </c>
      <c r="I24" s="85"/>
      <c r="J24" s="134" t="s">
        <v>456</v>
      </c>
      <c r="K24" s="75">
        <v>5</v>
      </c>
      <c r="L24" s="85"/>
    </row>
    <row r="25" spans="1:12" ht="36.75" customHeight="1" thickBot="1" thickTop="1">
      <c r="A25" s="135" t="s">
        <v>457</v>
      </c>
      <c r="B25" s="84">
        <v>5</v>
      </c>
      <c r="C25" s="84"/>
      <c r="D25" s="134" t="s">
        <v>458</v>
      </c>
      <c r="E25" s="84">
        <v>4</v>
      </c>
      <c r="F25" s="85"/>
      <c r="G25" s="71" t="s">
        <v>459</v>
      </c>
      <c r="H25" s="72" t="s">
        <v>368</v>
      </c>
      <c r="I25" s="76" t="s">
        <v>369</v>
      </c>
      <c r="J25" s="134" t="s">
        <v>460</v>
      </c>
      <c r="K25" s="75">
        <v>5</v>
      </c>
      <c r="L25" s="85"/>
    </row>
    <row r="26" spans="1:12" ht="18.75" customHeight="1" thickBot="1" thickTop="1">
      <c r="A26" s="135" t="s">
        <v>461</v>
      </c>
      <c r="B26" s="84">
        <v>5</v>
      </c>
      <c r="C26" s="84"/>
      <c r="D26" s="134" t="s">
        <v>462</v>
      </c>
      <c r="E26" s="84">
        <v>4</v>
      </c>
      <c r="F26" s="85"/>
      <c r="G26" s="134" t="s">
        <v>463</v>
      </c>
      <c r="H26" s="84">
        <v>4</v>
      </c>
      <c r="I26" s="85"/>
      <c r="J26" s="87" t="s">
        <v>464</v>
      </c>
      <c r="K26" s="75">
        <v>5</v>
      </c>
      <c r="L26" s="85"/>
    </row>
    <row r="27" spans="1:12" ht="37.5" customHeight="1" thickBot="1" thickTop="1">
      <c r="A27" s="74" t="s">
        <v>465</v>
      </c>
      <c r="B27" s="84">
        <v>5</v>
      </c>
      <c r="C27" s="84"/>
      <c r="D27" s="74" t="s">
        <v>466</v>
      </c>
      <c r="E27" s="84">
        <v>4</v>
      </c>
      <c r="F27" s="85"/>
      <c r="G27" s="134" t="s">
        <v>467</v>
      </c>
      <c r="H27" s="84"/>
      <c r="I27" s="85"/>
      <c r="J27" s="71" t="s">
        <v>468</v>
      </c>
      <c r="K27" s="72" t="s">
        <v>368</v>
      </c>
      <c r="L27" s="72" t="s">
        <v>369</v>
      </c>
    </row>
    <row r="28" spans="1:12" ht="18.75" customHeight="1" thickBot="1" thickTop="1">
      <c r="A28" s="74" t="s">
        <v>469</v>
      </c>
      <c r="B28" s="84">
        <v>5</v>
      </c>
      <c r="C28" s="84"/>
      <c r="D28" s="74" t="s">
        <v>470</v>
      </c>
      <c r="E28" s="84"/>
      <c r="F28" s="85"/>
      <c r="G28" s="134" t="s">
        <v>471</v>
      </c>
      <c r="H28" s="84"/>
      <c r="I28" s="88"/>
      <c r="J28" s="134" t="s">
        <v>472</v>
      </c>
      <c r="K28" s="75">
        <v>4</v>
      </c>
      <c r="L28" s="88"/>
    </row>
    <row r="29" spans="1:12" ht="37.5" customHeight="1" thickBot="1" thickTop="1">
      <c r="A29" s="71" t="s">
        <v>473</v>
      </c>
      <c r="B29" s="72" t="s">
        <v>368</v>
      </c>
      <c r="C29" s="76" t="s">
        <v>369</v>
      </c>
      <c r="D29" s="89"/>
      <c r="E29" s="89"/>
      <c r="F29" s="89"/>
      <c r="G29" s="134" t="s">
        <v>474</v>
      </c>
      <c r="H29" s="84">
        <v>5</v>
      </c>
      <c r="I29" s="85"/>
      <c r="J29" s="134" t="s">
        <v>475</v>
      </c>
      <c r="K29" s="75">
        <v>5</v>
      </c>
      <c r="L29" s="88"/>
    </row>
    <row r="30" spans="1:12" ht="18.75" customHeight="1" thickBot="1" thickTop="1">
      <c r="A30" s="75" t="s">
        <v>476</v>
      </c>
      <c r="B30" s="75">
        <v>4</v>
      </c>
      <c r="C30" s="88"/>
      <c r="D30" s="101" t="s">
        <v>477</v>
      </c>
      <c r="E30" s="86">
        <v>4</v>
      </c>
      <c r="F30" s="99"/>
      <c r="G30" s="134" t="s">
        <v>478</v>
      </c>
      <c r="H30" s="84"/>
      <c r="I30" s="85"/>
      <c r="J30" s="134" t="s">
        <v>479</v>
      </c>
      <c r="K30" s="75">
        <v>5</v>
      </c>
      <c r="L30" s="88"/>
    </row>
    <row r="31" spans="1:12" ht="18.75" customHeight="1" thickBot="1" thickTop="1">
      <c r="A31" s="75" t="s">
        <v>480</v>
      </c>
      <c r="B31" s="75">
        <v>5</v>
      </c>
      <c r="C31" s="88"/>
      <c r="D31" s="101" t="s">
        <v>481</v>
      </c>
      <c r="E31" s="84">
        <v>4</v>
      </c>
      <c r="F31" s="85"/>
      <c r="G31" s="135" t="s">
        <v>482</v>
      </c>
      <c r="H31" s="84"/>
      <c r="I31" s="85"/>
      <c r="J31" s="134" t="s">
        <v>483</v>
      </c>
      <c r="K31" s="75">
        <v>5</v>
      </c>
      <c r="L31" s="88"/>
    </row>
    <row r="32" spans="1:12" ht="36" customHeight="1" thickBot="1" thickTop="1">
      <c r="A32" s="75" t="s">
        <v>484</v>
      </c>
      <c r="B32" s="75">
        <v>5</v>
      </c>
      <c r="C32" s="88"/>
      <c r="D32" s="89"/>
      <c r="E32" s="89"/>
      <c r="F32" s="89"/>
      <c r="G32" s="134" t="s">
        <v>485</v>
      </c>
      <c r="H32" s="84">
        <v>5</v>
      </c>
      <c r="I32" s="85"/>
      <c r="J32" s="71" t="s">
        <v>486</v>
      </c>
      <c r="K32" s="72" t="s">
        <v>368</v>
      </c>
      <c r="L32" s="76" t="s">
        <v>369</v>
      </c>
    </row>
    <row r="33" spans="1:12" ht="18.75" customHeight="1" thickBot="1" thickTop="1">
      <c r="A33" s="75" t="s">
        <v>487</v>
      </c>
      <c r="B33" s="75">
        <v>5</v>
      </c>
      <c r="C33" s="85"/>
      <c r="D33" s="89"/>
      <c r="E33" s="89"/>
      <c r="F33" s="89"/>
      <c r="G33" s="134" t="s">
        <v>488</v>
      </c>
      <c r="H33" s="84">
        <v>5</v>
      </c>
      <c r="I33" s="88"/>
      <c r="J33" s="134" t="s">
        <v>489</v>
      </c>
      <c r="K33" s="84">
        <v>4</v>
      </c>
      <c r="L33" s="85"/>
    </row>
    <row r="34" spans="1:12" ht="18.75" customHeight="1" thickBot="1" thickTop="1">
      <c r="A34" s="135" t="s">
        <v>490</v>
      </c>
      <c r="B34" s="75">
        <v>4</v>
      </c>
      <c r="C34" s="85"/>
      <c r="D34" s="87" t="s">
        <v>491</v>
      </c>
      <c r="E34" s="84"/>
      <c r="F34" s="85"/>
      <c r="G34" s="87" t="s">
        <v>492</v>
      </c>
      <c r="H34" s="84">
        <v>4</v>
      </c>
      <c r="I34" s="85"/>
      <c r="J34" s="134" t="s">
        <v>493</v>
      </c>
      <c r="K34" s="84">
        <v>4</v>
      </c>
      <c r="L34" s="85"/>
    </row>
    <row r="35" spans="1:12" ht="18.75" customHeight="1" thickBot="1" thickTop="1">
      <c r="A35" s="135" t="s">
        <v>494</v>
      </c>
      <c r="B35" s="75">
        <v>5</v>
      </c>
      <c r="C35" s="85"/>
      <c r="D35" s="87" t="s">
        <v>495</v>
      </c>
      <c r="E35" s="84">
        <v>5</v>
      </c>
      <c r="F35" s="85"/>
      <c r="G35" s="87" t="s">
        <v>496</v>
      </c>
      <c r="H35" s="84">
        <v>5</v>
      </c>
      <c r="I35" s="85"/>
      <c r="J35" s="134" t="s">
        <v>497</v>
      </c>
      <c r="K35" s="75">
        <v>5</v>
      </c>
      <c r="L35" s="88"/>
    </row>
    <row r="36" spans="1:12" ht="18.75" customHeight="1" thickBot="1" thickTop="1">
      <c r="A36" s="135" t="s">
        <v>498</v>
      </c>
      <c r="B36" s="75">
        <v>5</v>
      </c>
      <c r="C36" s="88"/>
      <c r="D36" s="91"/>
      <c r="E36" s="90"/>
      <c r="F36" s="102"/>
      <c r="G36" s="140" t="s">
        <v>499</v>
      </c>
      <c r="H36" s="84">
        <v>5</v>
      </c>
      <c r="I36" s="88"/>
      <c r="J36" s="134" t="s">
        <v>500</v>
      </c>
      <c r="K36" s="75">
        <v>5</v>
      </c>
      <c r="L36" s="88"/>
    </row>
    <row r="37" spans="1:12" ht="18.75" customHeight="1" thickBot="1" thickTop="1">
      <c r="A37" s="135" t="s">
        <v>501</v>
      </c>
      <c r="B37" s="75">
        <v>5</v>
      </c>
      <c r="C37" s="85"/>
      <c r="D37" s="89"/>
      <c r="E37" s="89"/>
      <c r="F37" s="89"/>
      <c r="G37" s="89"/>
      <c r="H37" s="89"/>
      <c r="I37" s="89"/>
      <c r="J37" s="135" t="s">
        <v>502</v>
      </c>
      <c r="K37" s="75">
        <v>4</v>
      </c>
      <c r="L37" s="85"/>
    </row>
    <row r="38" spans="1:12" ht="18.75" customHeight="1" thickBot="1" thickTop="1">
      <c r="A38" s="135" t="s">
        <v>503</v>
      </c>
      <c r="B38" s="75">
        <v>5</v>
      </c>
      <c r="C38" s="85"/>
      <c r="D38" s="141"/>
      <c r="E38" s="90"/>
      <c r="F38" s="102"/>
      <c r="G38" s="89"/>
      <c r="H38" s="89"/>
      <c r="I38" s="89"/>
      <c r="J38" s="135" t="s">
        <v>504</v>
      </c>
      <c r="K38" s="75">
        <v>4</v>
      </c>
      <c r="L38" s="85"/>
    </row>
    <row r="39" spans="1:13" ht="18.75" customHeight="1" thickBot="1" thickTop="1">
      <c r="A39" s="135" t="s">
        <v>505</v>
      </c>
      <c r="B39" s="75">
        <v>5</v>
      </c>
      <c r="C39" s="85"/>
      <c r="D39" s="142" t="s">
        <v>506</v>
      </c>
      <c r="E39" s="88">
        <v>5</v>
      </c>
      <c r="F39" s="88"/>
      <c r="G39" s="89"/>
      <c r="H39" s="91"/>
      <c r="I39" s="91"/>
      <c r="J39" s="135" t="s">
        <v>507</v>
      </c>
      <c r="K39" s="75">
        <v>5</v>
      </c>
      <c r="L39" s="84"/>
      <c r="M39" s="61"/>
    </row>
    <row r="40" spans="1:13" ht="18.75" customHeight="1" thickBot="1" thickTop="1">
      <c r="A40" s="89"/>
      <c r="B40" s="89"/>
      <c r="C40" s="89"/>
      <c r="D40" s="90"/>
      <c r="E40" s="98"/>
      <c r="F40" s="91"/>
      <c r="G40" s="89"/>
      <c r="H40" s="91"/>
      <c r="I40" s="91"/>
      <c r="J40" s="135" t="s">
        <v>508</v>
      </c>
      <c r="K40" s="88">
        <v>5</v>
      </c>
      <c r="L40" s="88"/>
      <c r="M40" s="61"/>
    </row>
    <row r="41" spans="1:13" ht="18.75" customHeight="1" thickTop="1">
      <c r="A41" s="89"/>
      <c r="B41" s="89"/>
      <c r="C41" s="132"/>
      <c r="D41" s="143"/>
      <c r="E41" s="143"/>
      <c r="F41" s="132"/>
      <c r="G41" s="132"/>
      <c r="H41" s="91"/>
      <c r="I41" s="91"/>
      <c r="J41" s="91"/>
      <c r="K41" s="91"/>
      <c r="L41" s="91"/>
      <c r="M41" s="61"/>
    </row>
    <row r="42" spans="1:13" ht="18.75" customHeight="1">
      <c r="A42" s="89"/>
      <c r="B42" s="89"/>
      <c r="C42" s="89"/>
      <c r="D42" s="89"/>
      <c r="E42" s="89"/>
      <c r="F42" s="89"/>
      <c r="G42" s="89"/>
      <c r="H42" s="91"/>
      <c r="I42" s="91"/>
      <c r="J42" s="91"/>
      <c r="K42" s="91"/>
      <c r="L42" s="91"/>
      <c r="M42" s="61"/>
    </row>
    <row r="43" spans="1:12" ht="18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0" ht="30">
      <c r="A44" s="67" t="s">
        <v>100</v>
      </c>
      <c r="B44" s="68"/>
      <c r="C44" s="68"/>
      <c r="D44" s="68"/>
      <c r="E44" s="68"/>
      <c r="F44" s="69"/>
      <c r="G44" s="68"/>
      <c r="H44" s="68"/>
      <c r="I44" s="68"/>
      <c r="J44" s="68"/>
    </row>
    <row r="45" ht="16.5">
      <c r="F45" s="1"/>
    </row>
  </sheetData>
  <sheetProtection/>
  <mergeCells count="1">
    <mergeCell ref="A1:L1"/>
  </mergeCells>
  <conditionalFormatting sqref="K15:K25 K27:K36 H15:H22 H24:H32 E16:E31 B32:B38 B28:B30 B4:B26 E37:E39 E33:E34 E4:E14 H4:H13 K4:K13">
    <cfRule type="cellIs" priority="7" dxfId="18" operator="equal" stopIfTrue="1">
      <formula>0</formula>
    </cfRule>
    <cfRule type="cellIs" priority="8" dxfId="19" operator="between" stopIfTrue="1">
      <formula>1</formula>
      <formula>4</formula>
    </cfRule>
    <cfRule type="cellIs" priority="9" dxfId="20" operator="equal" stopIfTrue="1">
      <formula>5</formula>
    </cfRule>
  </conditionalFormatting>
  <conditionalFormatting sqref="E31 B30:B39 K33:K39 K28:K31 H26:H36 H19:H24 E16:E28 K4:K13 K15:K26 E38 H4:H17 E40:E41 B4:B28 E34:E36 E4:E14">
    <cfRule type="cellIs" priority="4" dxfId="18" operator="equal" stopIfTrue="1">
      <formula>0</formula>
    </cfRule>
    <cfRule type="cellIs" priority="5" dxfId="19" operator="between" stopIfTrue="1">
      <formula>1</formula>
      <formula>4</formula>
    </cfRule>
    <cfRule type="cellIs" priority="6" dxfId="20" operator="equal" stopIfTrue="1">
      <formula>5</formula>
    </cfRule>
  </conditionalFormatting>
  <conditionalFormatting sqref="E31 B30:B39 K33:K39 K28:K31 H26:H36 H19:H24 E16:E28 K4:K13 K15:K26 E38 H4:H17 E40:E41 B4:B28 E34:E36 E4:E14">
    <cfRule type="cellIs" priority="1" dxfId="18" operator="equal" stopIfTrue="1">
      <formula>0</formula>
    </cfRule>
    <cfRule type="cellIs" priority="2" dxfId="19" operator="between" stopIfTrue="1">
      <formula>1</formula>
      <formula>4</formula>
    </cfRule>
    <cfRule type="cellIs" priority="3" dxfId="20" operator="equal" stopIfTrue="1">
      <formula>5</formula>
    </cfRule>
  </conditionalFormatting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7">
      <selection activeCell="Z16" sqref="Z16"/>
    </sheetView>
  </sheetViews>
  <sheetFormatPr defaultColWidth="9.00390625" defaultRowHeight="16.5"/>
  <cols>
    <col min="1" max="1" width="12.625" style="0" customWidth="1"/>
    <col min="2" max="21" width="3.875" style="0" customWidth="1"/>
    <col min="22" max="22" width="3.625" style="0" customWidth="1"/>
    <col min="23" max="23" width="4.375" style="0" customWidth="1"/>
    <col min="24" max="24" width="4.25390625" style="0" customWidth="1"/>
  </cols>
  <sheetData>
    <row r="1" spans="1:24" ht="17.25">
      <c r="A1" s="241" t="s">
        <v>357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3"/>
    </row>
    <row r="2" spans="1:24" ht="16.5">
      <c r="A2" s="244" t="s">
        <v>358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6"/>
      <c r="X2" s="24"/>
    </row>
    <row r="3" spans="1:24" ht="17.25" thickBot="1">
      <c r="A3" s="247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9"/>
      <c r="X3" s="25"/>
    </row>
    <row r="4" spans="1:24" ht="17.25" customHeight="1" thickBot="1">
      <c r="A4" s="26" t="s">
        <v>1</v>
      </c>
      <c r="B4" s="250" t="s">
        <v>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3</v>
      </c>
      <c r="R4" s="255" t="s">
        <v>4</v>
      </c>
      <c r="S4" s="257" t="s">
        <v>5</v>
      </c>
      <c r="T4" s="261" t="s">
        <v>115</v>
      </c>
      <c r="U4" s="259" t="s">
        <v>6</v>
      </c>
      <c r="V4" s="255" t="s">
        <v>7</v>
      </c>
      <c r="W4" s="27" t="s">
        <v>8</v>
      </c>
      <c r="X4" s="28" t="s">
        <v>9</v>
      </c>
    </row>
    <row r="5" spans="1:24" ht="16.5">
      <c r="A5" s="29" t="s">
        <v>10</v>
      </c>
      <c r="B5" s="30" t="s">
        <v>11</v>
      </c>
      <c r="C5" s="30"/>
      <c r="D5" s="30"/>
      <c r="E5" s="265" t="s">
        <v>12</v>
      </c>
      <c r="F5" s="266"/>
      <c r="G5" s="267"/>
      <c r="H5" s="30" t="s">
        <v>13</v>
      </c>
      <c r="I5" s="30"/>
      <c r="J5" s="30"/>
      <c r="K5" s="265" t="s">
        <v>14</v>
      </c>
      <c r="L5" s="266"/>
      <c r="M5" s="267"/>
      <c r="N5" s="268" t="s">
        <v>15</v>
      </c>
      <c r="O5" s="268"/>
      <c r="P5" s="269"/>
      <c r="Q5" s="254"/>
      <c r="R5" s="256"/>
      <c r="S5" s="258"/>
      <c r="T5" s="262"/>
      <c r="U5" s="260"/>
      <c r="V5" s="256"/>
      <c r="W5" s="27"/>
      <c r="X5" s="27"/>
    </row>
    <row r="6" spans="1:24" ht="68.25" thickBot="1">
      <c r="A6" s="31" t="s">
        <v>16</v>
      </c>
      <c r="B6" s="32" t="s">
        <v>17</v>
      </c>
      <c r="C6" s="33" t="s">
        <v>18</v>
      </c>
      <c r="D6" s="34" t="s">
        <v>19</v>
      </c>
      <c r="E6" s="32" t="s">
        <v>17</v>
      </c>
      <c r="F6" s="33" t="s">
        <v>18</v>
      </c>
      <c r="G6" s="34" t="s">
        <v>19</v>
      </c>
      <c r="H6" s="32" t="s">
        <v>17</v>
      </c>
      <c r="I6" s="33" t="s">
        <v>18</v>
      </c>
      <c r="J6" s="34" t="s">
        <v>19</v>
      </c>
      <c r="K6" s="32" t="s">
        <v>17</v>
      </c>
      <c r="L6" s="33" t="s">
        <v>18</v>
      </c>
      <c r="M6" s="34" t="s">
        <v>19</v>
      </c>
      <c r="N6" s="32" t="s">
        <v>17</v>
      </c>
      <c r="O6" s="33" t="s">
        <v>18</v>
      </c>
      <c r="P6" s="35" t="s">
        <v>19</v>
      </c>
      <c r="Q6" s="254"/>
      <c r="R6" s="256"/>
      <c r="S6" s="258"/>
      <c r="T6" s="262"/>
      <c r="U6" s="260"/>
      <c r="V6" s="256"/>
      <c r="W6" s="36" t="s">
        <v>20</v>
      </c>
      <c r="X6" s="36" t="s">
        <v>21</v>
      </c>
    </row>
    <row r="7" spans="1:24" ht="17.25" thickTop="1">
      <c r="A7" s="184" t="s">
        <v>91</v>
      </c>
      <c r="B7" s="185">
        <f>'教室成績'!F20</f>
        <v>0</v>
      </c>
      <c r="C7" s="186">
        <f>'公區成績'!F20</f>
        <v>28</v>
      </c>
      <c r="D7" s="187">
        <f>(B7+C7)+(B7+C7)/35*30</f>
        <v>52</v>
      </c>
      <c r="E7" s="185">
        <f>'教室成績'!M20</f>
        <v>0</v>
      </c>
      <c r="F7" s="186">
        <f>'公區成績'!M20</f>
        <v>31.5</v>
      </c>
      <c r="G7" s="187">
        <f>(E7+F7)+(E7+F7)/35*30</f>
        <v>58.5</v>
      </c>
      <c r="H7" s="185">
        <f>'教室成績'!T20</f>
        <v>0</v>
      </c>
      <c r="I7" s="186">
        <f>'公區成績'!T20</f>
        <v>24.5</v>
      </c>
      <c r="J7" s="187">
        <f>(H7+I7)+(H7+I7)/35*30</f>
        <v>45.5</v>
      </c>
      <c r="K7" s="188">
        <f>'教室成績'!AA20</f>
        <v>16</v>
      </c>
      <c r="L7" s="186">
        <f>'公區成績'!AA20</f>
        <v>29.166666666666668</v>
      </c>
      <c r="M7" s="187">
        <f>SUM(K7:L7)</f>
        <v>45.16666666666667</v>
      </c>
      <c r="N7" s="185">
        <f>'教室成績'!AH20</f>
        <v>0</v>
      </c>
      <c r="O7" s="186">
        <f>'公區成績'!AH20</f>
        <v>32.666666666666664</v>
      </c>
      <c r="P7" s="187">
        <f>(N7+O7)+(N7+O7)/35*30</f>
        <v>60.66666666666666</v>
      </c>
      <c r="Q7" s="189">
        <v>5</v>
      </c>
      <c r="R7" s="189">
        <v>5</v>
      </c>
      <c r="S7" s="189">
        <v>10</v>
      </c>
      <c r="T7" s="189">
        <v>5</v>
      </c>
      <c r="U7" s="190">
        <f>'班會活動'!E16</f>
        <v>5</v>
      </c>
      <c r="V7" s="190">
        <f>'初級輔導'!E16</f>
        <v>5</v>
      </c>
      <c r="W7" s="191">
        <f aca="true" t="shared" si="0" ref="W7:W12">AVERAGE(D7,G7,J7,M7,P7)+SUM(Q7:V7)</f>
        <v>87.36666666666667</v>
      </c>
      <c r="X7" s="192">
        <f aca="true" t="shared" si="1" ref="X7:X24">RANK(W7,$W$7:$W$24)</f>
        <v>1</v>
      </c>
    </row>
    <row r="8" spans="1:24" ht="16.5">
      <c r="A8" s="193" t="s">
        <v>361</v>
      </c>
      <c r="B8" s="38">
        <f>'教室成績'!F7</f>
        <v>20.5</v>
      </c>
      <c r="C8" s="38">
        <f>'公區成績'!F7</f>
        <v>29.555555555555554</v>
      </c>
      <c r="D8" s="39">
        <f>SUM(B8:C8)</f>
        <v>50.05555555555556</v>
      </c>
      <c r="E8" s="38">
        <f>'教室成績'!M7</f>
        <v>30</v>
      </c>
      <c r="F8" s="38">
        <f>'公區成績'!M7</f>
        <v>26.25</v>
      </c>
      <c r="G8" s="39">
        <f>SUM(E8:F8)</f>
        <v>56.25</v>
      </c>
      <c r="H8" s="38">
        <f>'教室成績'!T7</f>
        <v>30</v>
      </c>
      <c r="I8" s="38">
        <f>'公區成績'!T7</f>
        <v>28</v>
      </c>
      <c r="J8" s="39">
        <f aca="true" t="shared" si="2" ref="J8:J21">SUM(H8:I8)</f>
        <v>58</v>
      </c>
      <c r="K8" s="38">
        <f>'教室成績'!AA7</f>
        <v>23.5</v>
      </c>
      <c r="L8" s="38">
        <f>'公區成績'!AA7</f>
        <v>26.833333333333332</v>
      </c>
      <c r="M8" s="39">
        <f>SUM(K8:L8)</f>
        <v>50.33333333333333</v>
      </c>
      <c r="N8" s="38">
        <f>'教室成績'!AH7</f>
        <v>26.5</v>
      </c>
      <c r="O8" s="38">
        <f>'公區成績'!AH7</f>
        <v>28</v>
      </c>
      <c r="P8" s="39">
        <f>SUM(N8:O8)</f>
        <v>54.5</v>
      </c>
      <c r="Q8" s="40">
        <v>5</v>
      </c>
      <c r="R8" s="40">
        <v>5</v>
      </c>
      <c r="S8" s="40">
        <v>10</v>
      </c>
      <c r="T8" s="40">
        <v>5</v>
      </c>
      <c r="U8" s="40">
        <f>'班會活動'!H5</f>
        <v>4</v>
      </c>
      <c r="V8" s="40">
        <f>'初級輔導'!H5</f>
        <v>4</v>
      </c>
      <c r="W8" s="172">
        <f t="shared" si="0"/>
        <v>86.82777777777777</v>
      </c>
      <c r="X8" s="194">
        <f t="shared" si="1"/>
        <v>2</v>
      </c>
    </row>
    <row r="9" spans="1:24" ht="17.25" thickBot="1">
      <c r="A9" s="195" t="s">
        <v>126</v>
      </c>
      <c r="B9" s="196">
        <f>'教室成績'!F30</f>
        <v>27</v>
      </c>
      <c r="C9" s="196">
        <f>'公區成績'!F41</f>
        <v>28.583333333333332</v>
      </c>
      <c r="D9" s="197">
        <f>SUM(B9:C9)</f>
        <v>55.58333333333333</v>
      </c>
      <c r="E9" s="196">
        <f>'教室成績'!M30</f>
        <v>25</v>
      </c>
      <c r="F9" s="196">
        <f>'公區成績'!M41</f>
        <v>35</v>
      </c>
      <c r="G9" s="197">
        <f>SUM(E9:F9)</f>
        <v>60</v>
      </c>
      <c r="H9" s="196">
        <f>'教室成績'!T30</f>
        <v>27.75</v>
      </c>
      <c r="I9" s="196">
        <f>'公區成績'!T41</f>
        <v>26.833333333333332</v>
      </c>
      <c r="J9" s="197">
        <f t="shared" si="2"/>
        <v>54.58333333333333</v>
      </c>
      <c r="K9" s="196">
        <f>'教室成績'!AA30</f>
        <v>24</v>
      </c>
      <c r="L9" s="196">
        <f>'公區成績'!AA41</f>
        <v>21</v>
      </c>
      <c r="M9" s="197">
        <f>SUM(K9:L9)</f>
        <v>45</v>
      </c>
      <c r="N9" s="196">
        <f>'教室成績'!AH30</f>
        <v>29</v>
      </c>
      <c r="O9" s="196">
        <f>'公區成績'!AH41</f>
        <v>33.25</v>
      </c>
      <c r="P9" s="197">
        <f>SUM(N9:O9)</f>
        <v>62.25</v>
      </c>
      <c r="Q9" s="198">
        <v>5</v>
      </c>
      <c r="R9" s="198">
        <v>5</v>
      </c>
      <c r="S9" s="198">
        <v>10</v>
      </c>
      <c r="T9" s="198">
        <v>5</v>
      </c>
      <c r="U9" s="199">
        <f>'班會活動'!B13</f>
        <v>2</v>
      </c>
      <c r="V9" s="199">
        <f>'初級輔導'!B13</f>
        <v>4</v>
      </c>
      <c r="W9" s="200">
        <f t="shared" si="0"/>
        <v>86.48333333333332</v>
      </c>
      <c r="X9" s="201">
        <f t="shared" si="1"/>
        <v>3</v>
      </c>
    </row>
    <row r="10" spans="1:24" ht="17.25" thickTop="1">
      <c r="A10" s="176" t="s">
        <v>88</v>
      </c>
      <c r="B10" s="177">
        <f>'教室成績'!F15</f>
        <v>0</v>
      </c>
      <c r="C10" s="178">
        <f>'公區成績'!F15</f>
        <v>27.222222222222225</v>
      </c>
      <c r="D10" s="179">
        <f aca="true" t="shared" si="3" ref="D10:D16">(B10+C10)+(B10+C10)/35*30</f>
        <v>50.55555555555556</v>
      </c>
      <c r="E10" s="177">
        <f>'教室成績'!M15</f>
        <v>0</v>
      </c>
      <c r="F10" s="178">
        <f>'公區成績'!M15</f>
        <v>28.777777777777775</v>
      </c>
      <c r="G10" s="179">
        <f>(E10+F10)+(E10+F10)/35*30</f>
        <v>53.44444444444444</v>
      </c>
      <c r="H10" s="180">
        <f>'教室成績'!T15</f>
        <v>30</v>
      </c>
      <c r="I10" s="178">
        <f>'公區成績'!T15</f>
        <v>31.5</v>
      </c>
      <c r="J10" s="179">
        <f t="shared" si="2"/>
        <v>61.5</v>
      </c>
      <c r="K10" s="177">
        <f>'教室成績'!AA15</f>
        <v>0</v>
      </c>
      <c r="L10" s="178">
        <f>'公區成績'!AA15</f>
        <v>24.5</v>
      </c>
      <c r="M10" s="179">
        <f>(K10+L10)+(K10+L10)/35*30</f>
        <v>45.5</v>
      </c>
      <c r="N10" s="177">
        <f>'教室成績'!AH15</f>
        <v>0</v>
      </c>
      <c r="O10" s="178">
        <f>'公區成績'!AH15</f>
        <v>29.75</v>
      </c>
      <c r="P10" s="179">
        <f>(N10+O10)+(N10+O10)/35*30</f>
        <v>55.25</v>
      </c>
      <c r="Q10" s="181">
        <v>5</v>
      </c>
      <c r="R10" s="181">
        <v>5</v>
      </c>
      <c r="S10" s="181">
        <v>10</v>
      </c>
      <c r="T10" s="181">
        <v>5</v>
      </c>
      <c r="U10" s="175">
        <f>'班會活動'!H20</f>
        <v>4</v>
      </c>
      <c r="V10" s="175">
        <f>'初級輔導'!H20</f>
        <v>4</v>
      </c>
      <c r="W10" s="182">
        <f t="shared" si="0"/>
        <v>86.25</v>
      </c>
      <c r="X10" s="183">
        <f t="shared" si="1"/>
        <v>4</v>
      </c>
    </row>
    <row r="11" spans="1:24" ht="16.5">
      <c r="A11" s="144" t="s">
        <v>326</v>
      </c>
      <c r="B11" s="37">
        <f>'教室成績'!F13</f>
        <v>0</v>
      </c>
      <c r="C11" s="38">
        <f>'公區成績'!F13</f>
        <v>26.25</v>
      </c>
      <c r="D11" s="39">
        <f t="shared" si="3"/>
        <v>48.75</v>
      </c>
      <c r="E11" s="38">
        <f>'教室成績'!M13</f>
        <v>24</v>
      </c>
      <c r="F11" s="38">
        <f>'公區成績'!M13</f>
        <v>28</v>
      </c>
      <c r="G11" s="39">
        <f>SUM(E11:F11)</f>
        <v>52</v>
      </c>
      <c r="H11" s="38">
        <f>'教室成績'!T13</f>
        <v>27</v>
      </c>
      <c r="I11" s="38">
        <f>'公區成績'!T13</f>
        <v>24.5</v>
      </c>
      <c r="J11" s="39">
        <f t="shared" si="2"/>
        <v>51.5</v>
      </c>
      <c r="K11" s="38">
        <f>'教室成績'!AA13</f>
        <v>25</v>
      </c>
      <c r="L11" s="38">
        <f>'公區成績'!AA13</f>
        <v>26.833333333333332</v>
      </c>
      <c r="M11" s="39">
        <f>SUM(K11:L11)</f>
        <v>51.83333333333333</v>
      </c>
      <c r="N11" s="37">
        <f>'教室成績'!AH13</f>
        <v>0</v>
      </c>
      <c r="O11" s="38">
        <f>'公區成績'!AH13</f>
        <v>31.5</v>
      </c>
      <c r="P11" s="39">
        <f>(N11+O11)+(N11+O11)/35*30</f>
        <v>58.5</v>
      </c>
      <c r="Q11" s="40">
        <v>5</v>
      </c>
      <c r="R11" s="40">
        <v>5</v>
      </c>
      <c r="S11" s="40">
        <v>10</v>
      </c>
      <c r="T11" s="40">
        <v>5</v>
      </c>
      <c r="U11" s="40">
        <f>'班會活動'!K6</f>
        <v>4</v>
      </c>
      <c r="V11" s="40">
        <f>'初級輔導'!K6</f>
        <v>4</v>
      </c>
      <c r="W11" s="172">
        <f t="shared" si="0"/>
        <v>85.51666666666667</v>
      </c>
      <c r="X11" s="77">
        <f t="shared" si="1"/>
        <v>5</v>
      </c>
    </row>
    <row r="12" spans="1:24" ht="16.5">
      <c r="A12" s="144" t="s">
        <v>128</v>
      </c>
      <c r="B12" s="149">
        <f>'教室成績'!F33</f>
        <v>0</v>
      </c>
      <c r="C12" s="145">
        <f>'公區成績'!F47</f>
        <v>28</v>
      </c>
      <c r="D12" s="39">
        <f t="shared" si="3"/>
        <v>52</v>
      </c>
      <c r="E12" s="145">
        <f>'教室成績'!M33</f>
        <v>30</v>
      </c>
      <c r="F12" s="145">
        <f>'公區成績'!M47</f>
        <v>26.444444444444443</v>
      </c>
      <c r="G12" s="39">
        <f>SUM(E12:F12)</f>
        <v>56.44444444444444</v>
      </c>
      <c r="H12" s="145">
        <f>'教室成績'!T33</f>
        <v>26</v>
      </c>
      <c r="I12" s="145">
        <f>'公區成績'!T47</f>
        <v>28</v>
      </c>
      <c r="J12" s="39">
        <f t="shared" si="2"/>
        <v>54</v>
      </c>
      <c r="K12" s="145">
        <f>'教室成績'!AA33</f>
        <v>27</v>
      </c>
      <c r="L12" s="145">
        <f>'公區成績'!AA47</f>
        <v>21</v>
      </c>
      <c r="M12" s="39">
        <f>SUM(K12:L12)</f>
        <v>48</v>
      </c>
      <c r="N12" s="145">
        <f>'教室成績'!AH33</f>
        <v>29</v>
      </c>
      <c r="O12" s="145">
        <f>'公區成績'!AH47</f>
        <v>28</v>
      </c>
      <c r="P12" s="39">
        <f>SUM(N12:O12)</f>
        <v>57</v>
      </c>
      <c r="Q12" s="40">
        <v>5</v>
      </c>
      <c r="R12" s="40">
        <v>5</v>
      </c>
      <c r="S12" s="40">
        <v>10</v>
      </c>
      <c r="T12" s="40">
        <v>5</v>
      </c>
      <c r="U12" s="146">
        <f>'班會活動'!B30</f>
        <v>3</v>
      </c>
      <c r="V12" s="146">
        <f>'初級輔導'!B30</f>
        <v>4</v>
      </c>
      <c r="W12" s="172">
        <f t="shared" si="0"/>
        <v>85.4888888888889</v>
      </c>
      <c r="X12" s="77">
        <v>5</v>
      </c>
    </row>
    <row r="13" spans="1:24" ht="16.5">
      <c r="A13" s="144" t="s">
        <v>90</v>
      </c>
      <c r="B13" s="148">
        <f>'教室成績'!F17</f>
        <v>0</v>
      </c>
      <c r="C13" s="38">
        <f>'公區成績'!F17</f>
        <v>24.5</v>
      </c>
      <c r="D13" s="39">
        <f t="shared" si="3"/>
        <v>45.5</v>
      </c>
      <c r="E13" s="79">
        <f>'教室成績'!M17</f>
        <v>26</v>
      </c>
      <c r="F13" s="38">
        <f>'公區成績'!M17</f>
        <v>27.61111111111111</v>
      </c>
      <c r="G13" s="39">
        <f>SUM(E13:F13)</f>
        <v>53.611111111111114</v>
      </c>
      <c r="H13" s="79">
        <f>'教室成績'!T17</f>
        <v>27</v>
      </c>
      <c r="I13" s="38">
        <f>'公區成績'!T17</f>
        <v>28</v>
      </c>
      <c r="J13" s="39">
        <f t="shared" si="2"/>
        <v>55</v>
      </c>
      <c r="K13" s="148">
        <f>'教室成績'!AA17</f>
        <v>0</v>
      </c>
      <c r="L13" s="38">
        <f>'公區成績'!AA17</f>
        <v>25.666666666666668</v>
      </c>
      <c r="M13" s="39">
        <f>(K13+L13)+(K13+L13)/35*30</f>
        <v>47.66666666666667</v>
      </c>
      <c r="N13" s="148">
        <f>'教室成績'!AH17</f>
        <v>0</v>
      </c>
      <c r="O13" s="37">
        <f>'公區成績'!AH17</f>
        <v>0</v>
      </c>
      <c r="P13" s="39">
        <f>(N13+O13)+(N13+O13)/35*30</f>
        <v>0</v>
      </c>
      <c r="Q13" s="40">
        <v>5</v>
      </c>
      <c r="R13" s="40">
        <v>5</v>
      </c>
      <c r="S13" s="40">
        <v>10</v>
      </c>
      <c r="T13" s="40">
        <v>5</v>
      </c>
      <c r="U13" s="13">
        <f>'班會活動'!H22</f>
        <v>5</v>
      </c>
      <c r="V13" s="13">
        <f>'初級輔導'!H22</f>
        <v>5</v>
      </c>
      <c r="W13" s="172">
        <f>AVERAGE(D13,G13,J13,M13)+SUM(Q13:V13)</f>
        <v>85.44444444444444</v>
      </c>
      <c r="X13" s="77">
        <f t="shared" si="1"/>
        <v>7</v>
      </c>
    </row>
    <row r="14" spans="1:25" ht="16.5">
      <c r="A14" s="144" t="s">
        <v>132</v>
      </c>
      <c r="B14" s="149">
        <f>'教室成績'!F31</f>
        <v>0</v>
      </c>
      <c r="C14" s="145">
        <f>'公區成績'!F43</f>
        <v>26.25</v>
      </c>
      <c r="D14" s="39">
        <f t="shared" si="3"/>
        <v>48.75</v>
      </c>
      <c r="E14" s="149">
        <f>'教室成績'!M31</f>
        <v>0</v>
      </c>
      <c r="F14" s="145">
        <f>'公區成績'!M43</f>
        <v>29.75</v>
      </c>
      <c r="G14" s="39">
        <f>(E14+F14)+(E14+F14)/35*30</f>
        <v>55.25</v>
      </c>
      <c r="H14" s="145">
        <f>'教室成績'!T31</f>
        <v>30</v>
      </c>
      <c r="I14" s="145">
        <f>'公區成績'!T43</f>
        <v>25.666666666666664</v>
      </c>
      <c r="J14" s="39">
        <f t="shared" si="2"/>
        <v>55.666666666666664</v>
      </c>
      <c r="K14" s="145">
        <f>'教室成績'!AA31</f>
        <v>22</v>
      </c>
      <c r="L14" s="145">
        <f>'公區成績'!AA43</f>
        <v>21</v>
      </c>
      <c r="M14" s="39">
        <f>SUM(K14:L14)</f>
        <v>43</v>
      </c>
      <c r="N14" s="149">
        <f>'教室成績'!AH31</f>
        <v>0</v>
      </c>
      <c r="O14" s="145">
        <f>'公區成績'!AH43</f>
        <v>29.75</v>
      </c>
      <c r="P14" s="39">
        <f>(N14+O14)+(N14+O14)/35*30</f>
        <v>55.25</v>
      </c>
      <c r="Q14" s="40">
        <v>5</v>
      </c>
      <c r="R14" s="40">
        <v>5</v>
      </c>
      <c r="S14" s="40">
        <v>10</v>
      </c>
      <c r="T14" s="40">
        <v>5</v>
      </c>
      <c r="U14" s="146">
        <f>'班會活動'!B15</f>
        <v>4</v>
      </c>
      <c r="V14" s="146">
        <f>'初級輔導'!B15</f>
        <v>4</v>
      </c>
      <c r="W14" s="172">
        <f aca="true" t="shared" si="4" ref="W14:W24">AVERAGE(D14,G14,J14,M14,P14)+SUM(Q14:V14)</f>
        <v>84.58333333333333</v>
      </c>
      <c r="X14" s="77">
        <f t="shared" si="1"/>
        <v>8</v>
      </c>
      <c r="Y14" s="3"/>
    </row>
    <row r="15" spans="1:24" ht="16.5">
      <c r="A15" s="144" t="s">
        <v>325</v>
      </c>
      <c r="B15" s="37">
        <f>'教室成績'!F9</f>
        <v>0</v>
      </c>
      <c r="C15" s="38">
        <f>'公區成績'!F9</f>
        <v>26.833333333333332</v>
      </c>
      <c r="D15" s="39">
        <f t="shared" si="3"/>
        <v>49.83333333333333</v>
      </c>
      <c r="E15" s="38">
        <f>'教室成績'!M9</f>
        <v>21</v>
      </c>
      <c r="F15" s="38">
        <f>'公區成績'!M9</f>
        <v>21</v>
      </c>
      <c r="G15" s="39">
        <f>SUM(E15:F15)</f>
        <v>42</v>
      </c>
      <c r="H15" s="38">
        <f>'教室成績'!T9</f>
        <v>21</v>
      </c>
      <c r="I15" s="38">
        <f>'公區成績'!T9</f>
        <v>30.333333333333336</v>
      </c>
      <c r="J15" s="39">
        <f t="shared" si="2"/>
        <v>51.333333333333336</v>
      </c>
      <c r="K15" s="37">
        <f>'教室成績'!AA9</f>
        <v>0</v>
      </c>
      <c r="L15" s="38">
        <f>'公區成績'!AA9</f>
        <v>26.833333333333332</v>
      </c>
      <c r="M15" s="39">
        <f>(K15+L15)+(K15+L15)/35*30</f>
        <v>49.83333333333333</v>
      </c>
      <c r="N15" s="37">
        <f>'教室成績'!AH9</f>
        <v>0</v>
      </c>
      <c r="O15" s="38">
        <f>'公區成績'!AH9</f>
        <v>28</v>
      </c>
      <c r="P15" s="39">
        <f>(N15+O15)+(N15+O15)/35*30</f>
        <v>52</v>
      </c>
      <c r="Q15" s="40">
        <v>5</v>
      </c>
      <c r="R15" s="40">
        <v>5</v>
      </c>
      <c r="S15" s="40">
        <v>10</v>
      </c>
      <c r="T15" s="40">
        <v>5</v>
      </c>
      <c r="U15" s="40">
        <f>'班會活動'!H7</f>
        <v>5</v>
      </c>
      <c r="V15" s="40">
        <f>'初級輔導'!H7</f>
        <v>5</v>
      </c>
      <c r="W15" s="172">
        <f t="shared" si="4"/>
        <v>84</v>
      </c>
      <c r="X15" s="77">
        <f t="shared" si="1"/>
        <v>9</v>
      </c>
    </row>
    <row r="16" spans="1:24" ht="16.5">
      <c r="A16" s="144" t="s">
        <v>119</v>
      </c>
      <c r="B16" s="37">
        <f>'教室成績'!F8</f>
        <v>0</v>
      </c>
      <c r="C16" s="38">
        <f>'公區成績'!F8</f>
        <v>29.555555555555554</v>
      </c>
      <c r="D16" s="39">
        <f t="shared" si="3"/>
        <v>54.888888888888886</v>
      </c>
      <c r="E16" s="38">
        <f>'教室成績'!M8</f>
        <v>21</v>
      </c>
      <c r="F16" s="38">
        <f>'公區成績'!M8</f>
        <v>33.25</v>
      </c>
      <c r="G16" s="39">
        <f>SUM(E16:F16)</f>
        <v>54.25</v>
      </c>
      <c r="H16" s="38">
        <f>'教室成績'!T8</f>
        <v>21</v>
      </c>
      <c r="I16" s="38">
        <f>'公區成績'!T8</f>
        <v>28</v>
      </c>
      <c r="J16" s="39">
        <f t="shared" si="2"/>
        <v>49</v>
      </c>
      <c r="K16" s="38">
        <f>'教室成績'!AA8</f>
        <v>12</v>
      </c>
      <c r="L16" s="38">
        <f>'公區成績'!AA8</f>
        <v>21</v>
      </c>
      <c r="M16" s="39">
        <f>SUM(K16:L16)</f>
        <v>33</v>
      </c>
      <c r="N16" s="37">
        <f>'教室成績'!AH8</f>
        <v>0</v>
      </c>
      <c r="O16" s="38">
        <f>'公區成績'!AH8</f>
        <v>29.166666666666668</v>
      </c>
      <c r="P16" s="39">
        <f>(N16+O16)+(N16+O16)/35*30</f>
        <v>54.16666666666667</v>
      </c>
      <c r="Q16" s="40">
        <v>5</v>
      </c>
      <c r="R16" s="40">
        <v>5</v>
      </c>
      <c r="S16" s="40">
        <v>10</v>
      </c>
      <c r="T16" s="40">
        <v>5</v>
      </c>
      <c r="U16" s="40">
        <f>'班會活動'!H6</f>
        <v>4</v>
      </c>
      <c r="V16" s="40">
        <f>'初級輔導'!H6</f>
        <v>5</v>
      </c>
      <c r="W16" s="172">
        <f t="shared" si="4"/>
        <v>83.0611111111111</v>
      </c>
      <c r="X16" s="77">
        <f t="shared" si="1"/>
        <v>10</v>
      </c>
    </row>
    <row r="17" spans="1:24" ht="16.5">
      <c r="A17" s="144" t="s">
        <v>123</v>
      </c>
      <c r="B17" s="79">
        <f>'教室成績'!F26</f>
        <v>15</v>
      </c>
      <c r="C17" s="38">
        <f>'公區成績'!F31</f>
        <v>23.722222222222225</v>
      </c>
      <c r="D17" s="39">
        <f>SUM(B17:C17)</f>
        <v>38.72222222222223</v>
      </c>
      <c r="E17" s="79">
        <f>'教室成績'!M26</f>
        <v>24</v>
      </c>
      <c r="F17" s="38">
        <f>'公區成績'!M31</f>
        <v>28.38888888888889</v>
      </c>
      <c r="G17" s="39">
        <f>SUM(E17:F17)</f>
        <v>52.388888888888886</v>
      </c>
      <c r="H17" s="79">
        <f>'教室成績'!T26</f>
        <v>25.25</v>
      </c>
      <c r="I17" s="38">
        <f>'公區成績'!T31</f>
        <v>23.333333333333336</v>
      </c>
      <c r="J17" s="39">
        <f t="shared" si="2"/>
        <v>48.583333333333336</v>
      </c>
      <c r="K17" s="148">
        <f>'教室成績'!AA26</f>
        <v>0</v>
      </c>
      <c r="L17" s="38">
        <f>'公區成績'!AA31</f>
        <v>26.25</v>
      </c>
      <c r="M17" s="39">
        <f>(K17+L17)+(K17+L17)/35*30</f>
        <v>48.75</v>
      </c>
      <c r="N17" s="79">
        <f>'教室成績'!AH26</f>
        <v>27</v>
      </c>
      <c r="O17" s="38">
        <f>'公區成績'!AH31</f>
        <v>24.5</v>
      </c>
      <c r="P17" s="39">
        <f>SUM(N17:O17)</f>
        <v>51.5</v>
      </c>
      <c r="Q17" s="40">
        <v>5</v>
      </c>
      <c r="R17" s="40">
        <v>5</v>
      </c>
      <c r="S17" s="40">
        <v>10</v>
      </c>
      <c r="T17" s="40">
        <v>5</v>
      </c>
      <c r="U17" s="146">
        <f>'班會活動'!E5</f>
        <v>5</v>
      </c>
      <c r="V17" s="146">
        <f>'初級輔導'!E5</f>
        <v>5</v>
      </c>
      <c r="W17" s="172">
        <f t="shared" si="4"/>
        <v>82.9888888888889</v>
      </c>
      <c r="X17" s="77">
        <f t="shared" si="1"/>
        <v>11</v>
      </c>
    </row>
    <row r="18" spans="1:24" ht="16.5">
      <c r="A18" s="144" t="s">
        <v>95</v>
      </c>
      <c r="B18" s="148">
        <f>'教室成績'!F18</f>
        <v>0</v>
      </c>
      <c r="C18" s="38">
        <f>'公區成績'!F18</f>
        <v>26.25</v>
      </c>
      <c r="D18" s="39">
        <f>(B18+C18)+(B18+C18)/35*30</f>
        <v>48.75</v>
      </c>
      <c r="E18" s="148">
        <f>'教室成績'!M18</f>
        <v>0</v>
      </c>
      <c r="F18" s="38">
        <f>'公區成績'!M18</f>
        <v>24.5</v>
      </c>
      <c r="G18" s="39">
        <f>(E18+F18)+(E18+F18)/35*30</f>
        <v>45.5</v>
      </c>
      <c r="H18" s="79">
        <f>'教室成績'!T18</f>
        <v>27</v>
      </c>
      <c r="I18" s="38">
        <f>'公區成績'!T18</f>
        <v>21</v>
      </c>
      <c r="J18" s="39">
        <f t="shared" si="2"/>
        <v>48</v>
      </c>
      <c r="K18" s="148">
        <f>'教室成績'!AA18</f>
        <v>0</v>
      </c>
      <c r="L18" s="38">
        <f>'公區成績'!AA18</f>
        <v>24.5</v>
      </c>
      <c r="M18" s="39">
        <f>(K18+L18)+(K18+L18)/35*30</f>
        <v>45.5</v>
      </c>
      <c r="N18" s="148">
        <f>'教室成績'!AH18</f>
        <v>0</v>
      </c>
      <c r="O18" s="38">
        <f>'公區成績'!AH18</f>
        <v>28</v>
      </c>
      <c r="P18" s="39">
        <f>(N18+O18)+(N18+O18)/35*30</f>
        <v>52</v>
      </c>
      <c r="Q18" s="40">
        <v>5</v>
      </c>
      <c r="R18" s="40">
        <v>5</v>
      </c>
      <c r="S18" s="40">
        <v>10</v>
      </c>
      <c r="T18" s="40">
        <v>5</v>
      </c>
      <c r="U18" s="13">
        <f>'班會活動'!H23</f>
        <v>5</v>
      </c>
      <c r="V18" s="13">
        <f>'初級輔導'!H23</f>
        <v>5</v>
      </c>
      <c r="W18" s="172">
        <f t="shared" si="4"/>
        <v>82.95</v>
      </c>
      <c r="X18" s="77">
        <v>11</v>
      </c>
    </row>
    <row r="19" spans="1:24" ht="16.5">
      <c r="A19" s="144" t="s">
        <v>327</v>
      </c>
      <c r="B19" s="148">
        <f>'教室成績'!F28</f>
        <v>0</v>
      </c>
      <c r="C19" s="38">
        <f>'公區成績'!F39</f>
        <v>28.388888888888886</v>
      </c>
      <c r="D19" s="39">
        <f>(B19+C19)+(B19+C19)/35*30</f>
        <v>52.722222222222214</v>
      </c>
      <c r="E19" s="79">
        <f>'教室成績'!M28</f>
        <v>18</v>
      </c>
      <c r="F19" s="38">
        <f>'公區成績'!M39</f>
        <v>32.666666666666664</v>
      </c>
      <c r="G19" s="39">
        <f>SUM(E19:F19)</f>
        <v>50.666666666666664</v>
      </c>
      <c r="H19" s="79">
        <f>'教室成績'!T28</f>
        <v>22</v>
      </c>
      <c r="I19" s="38">
        <f>'公區成績'!T39</f>
        <v>30.333333333333336</v>
      </c>
      <c r="J19" s="39">
        <f t="shared" si="2"/>
        <v>52.333333333333336</v>
      </c>
      <c r="K19" s="79">
        <f>'教室成績'!AA28</f>
        <v>14</v>
      </c>
      <c r="L19" s="38">
        <f>'公區成績'!AA39</f>
        <v>24.5</v>
      </c>
      <c r="M19" s="39">
        <f>SUM(K19:L19)</f>
        <v>38.5</v>
      </c>
      <c r="N19" s="79">
        <f>'教室成績'!AH28</f>
        <v>18</v>
      </c>
      <c r="O19" s="38">
        <f>'公區成績'!AH39</f>
        <v>29.166666666666668</v>
      </c>
      <c r="P19" s="39">
        <f>SUM(N19:O19)</f>
        <v>47.16666666666667</v>
      </c>
      <c r="Q19" s="40">
        <v>5</v>
      </c>
      <c r="R19" s="40">
        <v>5</v>
      </c>
      <c r="S19" s="40">
        <v>10</v>
      </c>
      <c r="T19" s="40">
        <v>5</v>
      </c>
      <c r="U19" s="146">
        <f>'班會活動'!B11</f>
        <v>4</v>
      </c>
      <c r="V19" s="146">
        <f>'初級輔導'!B11</f>
        <v>4</v>
      </c>
      <c r="W19" s="172">
        <f t="shared" si="4"/>
        <v>81.27777777777779</v>
      </c>
      <c r="X19" s="77">
        <f t="shared" si="1"/>
        <v>13</v>
      </c>
    </row>
    <row r="20" spans="1:24" ht="16.5">
      <c r="A20" s="144" t="s">
        <v>121</v>
      </c>
      <c r="B20" s="145">
        <f>'教室成績'!F34</f>
        <v>24</v>
      </c>
      <c r="C20" s="145">
        <f>'公區成績'!F48</f>
        <v>26.833333333333332</v>
      </c>
      <c r="D20" s="39">
        <f>SUM(B20:C20)</f>
        <v>50.83333333333333</v>
      </c>
      <c r="E20" s="149">
        <f>'教室成績'!M34</f>
        <v>0</v>
      </c>
      <c r="F20" s="145">
        <f>'公區成績'!M48</f>
        <v>22.75</v>
      </c>
      <c r="G20" s="39">
        <f>(E20+F20)+(E20+F20)/35*30</f>
        <v>42.25</v>
      </c>
      <c r="H20" s="145">
        <f>'教室成績'!T34</f>
        <v>29.25</v>
      </c>
      <c r="I20" s="145">
        <f>'公區成績'!T48</f>
        <v>28</v>
      </c>
      <c r="J20" s="39">
        <f t="shared" si="2"/>
        <v>57.25</v>
      </c>
      <c r="K20" s="145">
        <f>'教室成績'!AA34</f>
        <v>25</v>
      </c>
      <c r="L20" s="145">
        <f>'公區成績'!AA48</f>
        <v>22.75</v>
      </c>
      <c r="M20" s="39">
        <f>SUM(K20:L20)</f>
        <v>47.75</v>
      </c>
      <c r="N20" s="145">
        <f>'教室成績'!AH34</f>
        <v>24</v>
      </c>
      <c r="O20" s="145">
        <f>'公區成績'!AH48</f>
        <v>28</v>
      </c>
      <c r="P20" s="39">
        <f>SUM(N20:O20)</f>
        <v>52</v>
      </c>
      <c r="Q20" s="40">
        <v>5</v>
      </c>
      <c r="R20" s="40">
        <v>5</v>
      </c>
      <c r="S20" s="40">
        <v>10</v>
      </c>
      <c r="T20" s="40">
        <v>5</v>
      </c>
      <c r="U20" s="146">
        <f>'班會活動'!B31</f>
        <v>0</v>
      </c>
      <c r="V20" s="146">
        <f>'初級輔導'!B31</f>
        <v>5</v>
      </c>
      <c r="W20" s="172">
        <f t="shared" si="4"/>
        <v>80.01666666666667</v>
      </c>
      <c r="X20" s="77">
        <f t="shared" si="1"/>
        <v>14</v>
      </c>
    </row>
    <row r="21" spans="1:24" ht="16.5">
      <c r="A21" s="144" t="s">
        <v>122</v>
      </c>
      <c r="B21" s="148">
        <f>'教室成績'!F25</f>
        <v>0</v>
      </c>
      <c r="C21" s="38">
        <f>'公區成績'!F30</f>
        <v>24.5</v>
      </c>
      <c r="D21" s="39">
        <f>(B21+C21)+(B21+C21)/35*30</f>
        <v>45.5</v>
      </c>
      <c r="E21" s="79">
        <f>'教室成績'!M25</f>
        <v>24</v>
      </c>
      <c r="F21" s="38">
        <f>'公區成績'!M30</f>
        <v>22.75</v>
      </c>
      <c r="G21" s="39">
        <f>SUM(E21:F21)</f>
        <v>46.75</v>
      </c>
      <c r="H21" s="79">
        <f>'教室成績'!T25</f>
        <v>28.5</v>
      </c>
      <c r="I21" s="38">
        <f>'公區成績'!T30</f>
        <v>26.833333333333336</v>
      </c>
      <c r="J21" s="39">
        <f t="shared" si="2"/>
        <v>55.333333333333336</v>
      </c>
      <c r="K21" s="79">
        <f>'教室成績'!AA25</f>
        <v>25.5</v>
      </c>
      <c r="L21" s="38">
        <f>'公區成績'!AA30</f>
        <v>24.5</v>
      </c>
      <c r="M21" s="39">
        <f>SUM(K21:L21)</f>
        <v>50</v>
      </c>
      <c r="N21" s="79">
        <f>'教室成績'!AH25</f>
        <v>19</v>
      </c>
      <c r="O21" s="38">
        <f>'公區成績'!AH30</f>
        <v>24.5</v>
      </c>
      <c r="P21" s="39">
        <f>SUM(N21:O21)</f>
        <v>43.5</v>
      </c>
      <c r="Q21" s="40">
        <v>5</v>
      </c>
      <c r="R21" s="174">
        <v>0</v>
      </c>
      <c r="S21" s="40">
        <v>10</v>
      </c>
      <c r="T21" s="40">
        <v>5</v>
      </c>
      <c r="U21" s="13">
        <f>'班會活動'!E4</f>
        <v>4</v>
      </c>
      <c r="V21" s="13">
        <f>'初級輔導'!E4</f>
        <v>5</v>
      </c>
      <c r="W21" s="172">
        <f t="shared" si="4"/>
        <v>77.21666666666667</v>
      </c>
      <c r="X21" s="77">
        <f t="shared" si="1"/>
        <v>15</v>
      </c>
    </row>
    <row r="22" spans="1:24" ht="16.5">
      <c r="A22" s="144" t="s">
        <v>96</v>
      </c>
      <c r="B22" s="79">
        <f>'教室成績'!F21</f>
        <v>24</v>
      </c>
      <c r="C22" s="38">
        <f>'公區成績'!F21</f>
        <v>24.5</v>
      </c>
      <c r="D22" s="39">
        <f>SUM(B22:C22)</f>
        <v>48.5</v>
      </c>
      <c r="E22" s="148">
        <f>'教室成績'!M21</f>
        <v>0</v>
      </c>
      <c r="F22" s="38">
        <f>'公區成績'!M21</f>
        <v>27.61111111111111</v>
      </c>
      <c r="G22" s="39">
        <f>(E22+F22)+(E22+F22)/35*30</f>
        <v>51.27777777777777</v>
      </c>
      <c r="H22" s="148">
        <f>'教室成績'!T21</f>
        <v>0</v>
      </c>
      <c r="I22" s="38">
        <f>'公區成績'!T21</f>
        <v>23.333333333333336</v>
      </c>
      <c r="J22" s="39">
        <f>(H22+I22)+(H22+I22)/35*30</f>
        <v>43.33333333333334</v>
      </c>
      <c r="K22" s="79">
        <f>'教室成績'!AA21</f>
        <v>18</v>
      </c>
      <c r="L22" s="38">
        <f>'公區成績'!AA21</f>
        <v>24.5</v>
      </c>
      <c r="M22" s="39">
        <f>SUM(K22:L22)</f>
        <v>42.5</v>
      </c>
      <c r="N22" s="79">
        <f>'教室成績'!AH21</f>
        <v>30</v>
      </c>
      <c r="O22" s="38">
        <f>'公區成績'!AH21</f>
        <v>21</v>
      </c>
      <c r="P22" s="39">
        <f>SUM(N22:O22)</f>
        <v>51</v>
      </c>
      <c r="Q22" s="40">
        <v>5</v>
      </c>
      <c r="R22" s="40">
        <v>5</v>
      </c>
      <c r="S22" s="40">
        <v>10</v>
      </c>
      <c r="T22" s="40">
        <v>5</v>
      </c>
      <c r="U22" s="13">
        <f>'班會活動'!E17</f>
        <v>4</v>
      </c>
      <c r="V22" s="13">
        <f>'初級輔導'!E17</f>
        <v>0</v>
      </c>
      <c r="W22" s="172">
        <f t="shared" si="4"/>
        <v>76.32222222222222</v>
      </c>
      <c r="X22" s="77">
        <f t="shared" si="1"/>
        <v>16</v>
      </c>
    </row>
    <row r="23" spans="1:24" ht="16.5">
      <c r="A23" s="144" t="s">
        <v>87</v>
      </c>
      <c r="B23" s="38">
        <f>'教室成績'!F14</f>
        <v>19.5</v>
      </c>
      <c r="C23" s="38">
        <f>'公區成績'!F14</f>
        <v>25.277777777777775</v>
      </c>
      <c r="D23" s="39">
        <f>SUM(B23:C23)</f>
        <v>44.77777777777777</v>
      </c>
      <c r="E23" s="37">
        <f>'教室成績'!M14</f>
        <v>0</v>
      </c>
      <c r="F23" s="38">
        <f>'公區成績'!M14</f>
        <v>24.5</v>
      </c>
      <c r="G23" s="39">
        <f>(E23+F23)+(E23+F23)/35*30</f>
        <v>45.5</v>
      </c>
      <c r="H23" s="38">
        <f>'教室成績'!T14</f>
        <v>27</v>
      </c>
      <c r="I23" s="38">
        <f>'公區成績'!T14</f>
        <v>28.777777777777782</v>
      </c>
      <c r="J23" s="39">
        <f>SUM(H23:I23)</f>
        <v>55.777777777777786</v>
      </c>
      <c r="K23" s="37">
        <f>'教室成績'!AA14</f>
        <v>0</v>
      </c>
      <c r="L23" s="38">
        <f>'公區成績'!AA14</f>
        <v>24.5</v>
      </c>
      <c r="M23" s="39">
        <f>(K23+L23)+(K23+L23)/35*30</f>
        <v>45.5</v>
      </c>
      <c r="N23" s="37">
        <f>'教室成績'!AH14</f>
        <v>0</v>
      </c>
      <c r="O23" s="38">
        <f>'公區成績'!AH14</f>
        <v>21</v>
      </c>
      <c r="P23" s="39">
        <f>(N23+O23)+(N23+O23)/35*30</f>
        <v>39</v>
      </c>
      <c r="Q23" s="40">
        <v>5</v>
      </c>
      <c r="R23" s="40">
        <v>5</v>
      </c>
      <c r="S23" s="40">
        <v>10</v>
      </c>
      <c r="T23" s="40">
        <v>5</v>
      </c>
      <c r="U23" s="40">
        <f>'班會活動'!H19</f>
        <v>5</v>
      </c>
      <c r="V23" s="40">
        <f>'初級輔導'!H19</f>
        <v>0</v>
      </c>
      <c r="W23" s="172">
        <f t="shared" si="4"/>
        <v>76.11111111111111</v>
      </c>
      <c r="X23" s="77">
        <f t="shared" si="1"/>
        <v>17</v>
      </c>
    </row>
    <row r="24" spans="1:24" ht="16.5">
      <c r="A24" s="144" t="s">
        <v>362</v>
      </c>
      <c r="B24" s="38">
        <f>'教室成績'!F12</f>
        <v>12</v>
      </c>
      <c r="C24" s="38">
        <f>'公區成績'!F12</f>
        <v>25.666666666666668</v>
      </c>
      <c r="D24" s="39">
        <f>SUM(B24:C24)</f>
        <v>37.66666666666667</v>
      </c>
      <c r="E24" s="37">
        <f>'教室成績'!M12</f>
        <v>0</v>
      </c>
      <c r="F24" s="38">
        <f>'公區成績'!M12</f>
        <v>21</v>
      </c>
      <c r="G24" s="39">
        <f>(E24+F24)+(E24+F24)/35*30</f>
        <v>39</v>
      </c>
      <c r="H24" s="38">
        <f>'教室成績'!T12</f>
        <v>24.5</v>
      </c>
      <c r="I24" s="38">
        <f>'公區成績'!T12</f>
        <v>27.222222222222225</v>
      </c>
      <c r="J24" s="39">
        <f>SUM(H24:I24)</f>
        <v>51.72222222222223</v>
      </c>
      <c r="K24" s="38">
        <f>'教室成績'!AA12</f>
        <v>15</v>
      </c>
      <c r="L24" s="38">
        <f>'公區成績'!AA12</f>
        <v>21</v>
      </c>
      <c r="M24" s="39">
        <f>SUM(K24:L24)</f>
        <v>36</v>
      </c>
      <c r="N24" s="38">
        <f>'教室成績'!AH12</f>
        <v>20</v>
      </c>
      <c r="O24" s="38">
        <f>'公區成績'!AH12</f>
        <v>25.666666666666668</v>
      </c>
      <c r="P24" s="39">
        <f>SUM(N24:O24)</f>
        <v>45.66666666666667</v>
      </c>
      <c r="Q24" s="40">
        <v>5</v>
      </c>
      <c r="R24" s="40">
        <v>5</v>
      </c>
      <c r="S24" s="40">
        <v>10</v>
      </c>
      <c r="T24" s="40">
        <v>5</v>
      </c>
      <c r="U24" s="40">
        <f>'班會活動'!K5</f>
        <v>4</v>
      </c>
      <c r="V24" s="40">
        <f>'初級輔導'!K5</f>
        <v>4</v>
      </c>
      <c r="W24" s="172">
        <f t="shared" si="4"/>
        <v>75.01111111111112</v>
      </c>
      <c r="X24" s="77">
        <f t="shared" si="1"/>
        <v>18</v>
      </c>
    </row>
    <row r="26" spans="1:24" ht="16.5">
      <c r="A26" s="270" t="s">
        <v>22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</row>
    <row r="27" spans="1:24" ht="16.5">
      <c r="A27" s="263" t="s">
        <v>23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</row>
    <row r="28" spans="1:24" ht="16.5">
      <c r="A28" s="263" t="s">
        <v>24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</row>
    <row r="29" spans="1:24" ht="16.5">
      <c r="A29" s="264" t="s">
        <v>355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</sheetData>
  <sheetProtection/>
  <mergeCells count="17">
    <mergeCell ref="A27:X27"/>
    <mergeCell ref="A28:X28"/>
    <mergeCell ref="A29:X29"/>
    <mergeCell ref="E5:G5"/>
    <mergeCell ref="K5:M5"/>
    <mergeCell ref="N5:P5"/>
    <mergeCell ref="A26:X26"/>
    <mergeCell ref="A1:X1"/>
    <mergeCell ref="A2:W2"/>
    <mergeCell ref="A3:W3"/>
    <mergeCell ref="B4:P4"/>
    <mergeCell ref="Q4:Q6"/>
    <mergeCell ref="R4:R6"/>
    <mergeCell ref="S4:S6"/>
    <mergeCell ref="U4:U6"/>
    <mergeCell ref="V4:V6"/>
    <mergeCell ref="T4: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Y11" sqref="Y11"/>
    </sheetView>
  </sheetViews>
  <sheetFormatPr defaultColWidth="9.00390625" defaultRowHeight="16.5"/>
  <cols>
    <col min="1" max="1" width="13.125" style="0" customWidth="1"/>
    <col min="2" max="22" width="3.875" style="0" customWidth="1"/>
    <col min="23" max="23" width="4.375" style="0" customWidth="1"/>
    <col min="24" max="24" width="3.875" style="0" customWidth="1"/>
  </cols>
  <sheetData>
    <row r="1" spans="1:24" ht="17.25">
      <c r="A1" s="241" t="s">
        <v>357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3"/>
    </row>
    <row r="2" spans="1:24" ht="16.5">
      <c r="A2" s="244" t="s">
        <v>358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6"/>
      <c r="X2" s="24"/>
    </row>
    <row r="3" spans="1:24" ht="17.25" thickBot="1">
      <c r="A3" s="271" t="s">
        <v>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3"/>
      <c r="X3" s="25"/>
    </row>
    <row r="4" spans="1:24" ht="17.25" customHeight="1" thickBot="1">
      <c r="A4" s="26" t="s">
        <v>1</v>
      </c>
      <c r="B4" s="251" t="s">
        <v>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26</v>
      </c>
      <c r="R4" s="255" t="s">
        <v>27</v>
      </c>
      <c r="S4" s="257" t="s">
        <v>5</v>
      </c>
      <c r="T4" s="261" t="s">
        <v>115</v>
      </c>
      <c r="U4" s="259" t="s">
        <v>6</v>
      </c>
      <c r="V4" s="255" t="s">
        <v>7</v>
      </c>
      <c r="W4" s="27" t="s">
        <v>8</v>
      </c>
      <c r="X4" s="28" t="s">
        <v>9</v>
      </c>
    </row>
    <row r="5" spans="1:24" ht="16.5">
      <c r="A5" s="29" t="s">
        <v>10</v>
      </c>
      <c r="B5" s="30" t="s">
        <v>11</v>
      </c>
      <c r="C5" s="30"/>
      <c r="D5" s="30"/>
      <c r="E5" s="30" t="s">
        <v>12</v>
      </c>
      <c r="F5" s="30"/>
      <c r="G5" s="30"/>
      <c r="H5" s="30" t="s">
        <v>13</v>
      </c>
      <c r="I5" s="30"/>
      <c r="J5" s="30"/>
      <c r="K5" s="30" t="s">
        <v>14</v>
      </c>
      <c r="L5" s="30"/>
      <c r="M5" s="30"/>
      <c r="N5" s="265" t="s">
        <v>15</v>
      </c>
      <c r="O5" s="274"/>
      <c r="P5" s="275"/>
      <c r="Q5" s="254"/>
      <c r="R5" s="256"/>
      <c r="S5" s="258"/>
      <c r="T5" s="262"/>
      <c r="U5" s="260"/>
      <c r="V5" s="256"/>
      <c r="W5" s="27"/>
      <c r="X5" s="27"/>
    </row>
    <row r="6" spans="1:24" ht="68.25" thickBot="1">
      <c r="A6" s="31" t="s">
        <v>16</v>
      </c>
      <c r="B6" s="32" t="s">
        <v>17</v>
      </c>
      <c r="C6" s="33" t="s">
        <v>18</v>
      </c>
      <c r="D6" s="34" t="s">
        <v>19</v>
      </c>
      <c r="E6" s="32" t="s">
        <v>17</v>
      </c>
      <c r="F6" s="33" t="s">
        <v>18</v>
      </c>
      <c r="G6" s="34" t="s">
        <v>19</v>
      </c>
      <c r="H6" s="32" t="s">
        <v>17</v>
      </c>
      <c r="I6" s="33" t="s">
        <v>18</v>
      </c>
      <c r="J6" s="34" t="s">
        <v>19</v>
      </c>
      <c r="K6" s="32" t="s">
        <v>17</v>
      </c>
      <c r="L6" s="33" t="s">
        <v>18</v>
      </c>
      <c r="M6" s="34" t="s">
        <v>19</v>
      </c>
      <c r="N6" s="32" t="s">
        <v>17</v>
      </c>
      <c r="O6" s="33" t="s">
        <v>18</v>
      </c>
      <c r="P6" s="35" t="s">
        <v>19</v>
      </c>
      <c r="Q6" s="254"/>
      <c r="R6" s="256"/>
      <c r="S6" s="258"/>
      <c r="T6" s="262"/>
      <c r="U6" s="260"/>
      <c r="V6" s="256"/>
      <c r="W6" s="36" t="s">
        <v>20</v>
      </c>
      <c r="X6" s="36" t="s">
        <v>21</v>
      </c>
    </row>
    <row r="7" spans="1:24" ht="17.25" thickTop="1">
      <c r="A7" s="184" t="s">
        <v>329</v>
      </c>
      <c r="B7" s="186">
        <f>'教室成績'!F24</f>
        <v>30</v>
      </c>
      <c r="C7" s="186">
        <f>'公區成績'!F29</f>
        <v>28</v>
      </c>
      <c r="D7" s="187">
        <f>SUM(B7:C7)</f>
        <v>58</v>
      </c>
      <c r="E7" s="205">
        <f>'教室成績'!M24</f>
        <v>0</v>
      </c>
      <c r="F7" s="186">
        <f>'公區成績'!M29</f>
        <v>30.333333333333332</v>
      </c>
      <c r="G7" s="187">
        <f>(E7+F7)+(E7+F7)/35*30</f>
        <v>56.33333333333333</v>
      </c>
      <c r="H7" s="186">
        <f>'教室成績'!T24</f>
        <v>28.5</v>
      </c>
      <c r="I7" s="186">
        <f>'公區成績'!T29</f>
        <v>32.666666666666664</v>
      </c>
      <c r="J7" s="187">
        <f aca="true" t="shared" si="0" ref="J7:J16">SUM(H7:I7)</f>
        <v>61.166666666666664</v>
      </c>
      <c r="K7" s="205">
        <f>'教室成績'!AA24</f>
        <v>0</v>
      </c>
      <c r="L7" s="186">
        <f>'公區成績'!AA29</f>
        <v>28</v>
      </c>
      <c r="M7" s="187">
        <f>(K7+L7)+(K7+L7)/35*30</f>
        <v>52</v>
      </c>
      <c r="N7" s="205">
        <f>'教室成績'!AH24</f>
        <v>0</v>
      </c>
      <c r="O7" s="186">
        <f>'公區成績'!AH29</f>
        <v>31.5</v>
      </c>
      <c r="P7" s="187">
        <f>(N7+O7)+(N7+O7)/35*30</f>
        <v>58.5</v>
      </c>
      <c r="Q7" s="189">
        <v>5</v>
      </c>
      <c r="R7" s="189">
        <v>5</v>
      </c>
      <c r="S7" s="189">
        <v>10</v>
      </c>
      <c r="T7" s="189">
        <v>5</v>
      </c>
      <c r="U7" s="189">
        <f>'班會活動'!K19</f>
        <v>5</v>
      </c>
      <c r="V7" s="189">
        <f>'初級輔導'!K19</f>
        <v>5</v>
      </c>
      <c r="W7" s="206">
        <f aca="true" t="shared" si="1" ref="W7:W16">AVERAGE(D7,G7,J7,M7,P7)+SUM(Q7:V7)</f>
        <v>92.2</v>
      </c>
      <c r="X7" s="207">
        <f aca="true" t="shared" si="2" ref="X7:X16">RANK(W7,$W$7:$W$16)</f>
        <v>1</v>
      </c>
    </row>
    <row r="8" spans="1:24" ht="17.25" thickBot="1">
      <c r="A8" s="195" t="s">
        <v>124</v>
      </c>
      <c r="B8" s="208">
        <f>'教室成績'!F6</f>
        <v>0</v>
      </c>
      <c r="C8" s="209">
        <f>'公區成績'!F6</f>
        <v>29.944444444444443</v>
      </c>
      <c r="D8" s="197">
        <f>(B8+C8)+(B8+C8)/35*30</f>
        <v>55.61111111111111</v>
      </c>
      <c r="E8" s="209">
        <f>'教室成績'!M6</f>
        <v>30</v>
      </c>
      <c r="F8" s="209">
        <f>'公區成績'!M6</f>
        <v>24.5</v>
      </c>
      <c r="G8" s="197">
        <f>SUM(E8:F8)</f>
        <v>54.5</v>
      </c>
      <c r="H8" s="209">
        <f>'教室成績'!T6</f>
        <v>27</v>
      </c>
      <c r="I8" s="209">
        <f>'公區成績'!T6</f>
        <v>32.666666666666664</v>
      </c>
      <c r="J8" s="197">
        <f t="shared" si="0"/>
        <v>59.666666666666664</v>
      </c>
      <c r="K8" s="209">
        <f>'教室成績'!AA6</f>
        <v>27</v>
      </c>
      <c r="L8" s="209">
        <f>'公區成績'!AA6</f>
        <v>24.5</v>
      </c>
      <c r="M8" s="197">
        <f>SUM(K8:L8)</f>
        <v>51.5</v>
      </c>
      <c r="N8" s="208">
        <f>'教室成績'!AH6</f>
        <v>0</v>
      </c>
      <c r="O8" s="209">
        <f>'公區成績'!AH6</f>
        <v>28</v>
      </c>
      <c r="P8" s="197">
        <f>(N8+O8)+(N8+O8)/35*30</f>
        <v>52</v>
      </c>
      <c r="Q8" s="198">
        <v>5</v>
      </c>
      <c r="R8" s="198">
        <v>5</v>
      </c>
      <c r="S8" s="198">
        <v>10</v>
      </c>
      <c r="T8" s="198">
        <v>5</v>
      </c>
      <c r="U8" s="198">
        <f>'班會活動'!H4</f>
        <v>5</v>
      </c>
      <c r="V8" s="198">
        <f>'初級輔導'!H4</f>
        <v>5</v>
      </c>
      <c r="W8" s="210">
        <f t="shared" si="1"/>
        <v>89.65555555555555</v>
      </c>
      <c r="X8" s="211">
        <f t="shared" si="2"/>
        <v>2</v>
      </c>
    </row>
    <row r="9" spans="1:24" ht="17.25" thickTop="1">
      <c r="A9" s="176" t="s">
        <v>328</v>
      </c>
      <c r="B9" s="202">
        <f>'教室成績'!F10</f>
        <v>0</v>
      </c>
      <c r="C9" s="178">
        <f>'公區成績'!F10</f>
        <v>28</v>
      </c>
      <c r="D9" s="179">
        <f>(B9+C9)+(B9+C9)/35*30</f>
        <v>52</v>
      </c>
      <c r="E9" s="178">
        <f>'教室成績'!M10</f>
        <v>27</v>
      </c>
      <c r="F9" s="178">
        <f>'公區成績'!M10</f>
        <v>24.5</v>
      </c>
      <c r="G9" s="179">
        <f>SUM(E9:F9)</f>
        <v>51.5</v>
      </c>
      <c r="H9" s="178">
        <f>'教室成績'!T10</f>
        <v>30</v>
      </c>
      <c r="I9" s="178">
        <f>'公區成績'!T10</f>
        <v>28.777777777777775</v>
      </c>
      <c r="J9" s="179">
        <f t="shared" si="0"/>
        <v>58.77777777777777</v>
      </c>
      <c r="K9" s="178">
        <f>'教室成績'!AA10</f>
        <v>30</v>
      </c>
      <c r="L9" s="178">
        <f>'公區成績'!AA10</f>
        <v>22.75</v>
      </c>
      <c r="M9" s="179">
        <f>SUM(K9:L9)</f>
        <v>52.75</v>
      </c>
      <c r="N9" s="178">
        <f>'教室成績'!AH10</f>
        <v>30</v>
      </c>
      <c r="O9" s="178">
        <f>'公區成績'!AH10</f>
        <v>26.25</v>
      </c>
      <c r="P9" s="179">
        <f>SUM(N9:O9)</f>
        <v>56.25</v>
      </c>
      <c r="Q9" s="181">
        <v>5</v>
      </c>
      <c r="R9" s="181">
        <v>5</v>
      </c>
      <c r="S9" s="181">
        <v>10</v>
      </c>
      <c r="T9" s="181">
        <v>5</v>
      </c>
      <c r="U9" s="181">
        <f>'班會活動'!H8</f>
        <v>5</v>
      </c>
      <c r="V9" s="181">
        <f>'初級輔導'!H8</f>
        <v>5</v>
      </c>
      <c r="W9" s="203">
        <f t="shared" si="1"/>
        <v>89.25555555555556</v>
      </c>
      <c r="X9" s="204">
        <f t="shared" si="2"/>
        <v>3</v>
      </c>
    </row>
    <row r="10" spans="1:24" ht="16.5">
      <c r="A10" s="144" t="s">
        <v>89</v>
      </c>
      <c r="B10" s="38">
        <f>'教室成績'!F16</f>
        <v>27</v>
      </c>
      <c r="C10" s="38">
        <f>'公區成績'!F16</f>
        <v>29.75</v>
      </c>
      <c r="D10" s="39">
        <f aca="true" t="shared" si="3" ref="D10:D15">SUM(B10:C10)</f>
        <v>56.75</v>
      </c>
      <c r="E10" s="38">
        <f>'教室成績'!M16</f>
        <v>26.5</v>
      </c>
      <c r="F10" s="38">
        <f>'公區成績'!M16</f>
        <v>26.25</v>
      </c>
      <c r="G10" s="39">
        <f>SUM(E10:F10)</f>
        <v>52.75</v>
      </c>
      <c r="H10" s="38">
        <f>'教室成績'!T16</f>
        <v>30</v>
      </c>
      <c r="I10" s="38">
        <f>'公區成績'!T16</f>
        <v>24.11111111111111</v>
      </c>
      <c r="J10" s="39">
        <f t="shared" si="0"/>
        <v>54.111111111111114</v>
      </c>
      <c r="K10" s="37">
        <f>'教室成績'!AA16</f>
        <v>0</v>
      </c>
      <c r="L10" s="38">
        <f>'公區成績'!AA16</f>
        <v>25.666666666666668</v>
      </c>
      <c r="M10" s="39">
        <f>(K10+L10)+(K10+L10)/35*30</f>
        <v>47.66666666666667</v>
      </c>
      <c r="N10" s="38">
        <f>'教室成績'!AH16</f>
        <v>26</v>
      </c>
      <c r="O10" s="38">
        <f>'公區成績'!AH16</f>
        <v>29.166666666666668</v>
      </c>
      <c r="P10" s="39">
        <f>SUM(N10:O10)</f>
        <v>55.16666666666667</v>
      </c>
      <c r="Q10" s="40">
        <v>5</v>
      </c>
      <c r="R10" s="40">
        <v>5</v>
      </c>
      <c r="S10" s="40">
        <v>10</v>
      </c>
      <c r="T10" s="40">
        <v>5</v>
      </c>
      <c r="U10" s="40">
        <f>'班會活動'!H21</f>
        <v>5</v>
      </c>
      <c r="V10" s="40">
        <f>'初級輔導'!H21</f>
        <v>5</v>
      </c>
      <c r="W10" s="57">
        <f t="shared" si="1"/>
        <v>88.28888888888889</v>
      </c>
      <c r="X10" s="78">
        <f t="shared" si="2"/>
        <v>4</v>
      </c>
    </row>
    <row r="11" spans="1:24" ht="16.5">
      <c r="A11" s="144" t="s">
        <v>92</v>
      </c>
      <c r="B11" s="38">
        <f>'教室成績'!F22</f>
        <v>26</v>
      </c>
      <c r="C11" s="38">
        <f>'公區成績'!F25</f>
        <v>29.944444444444443</v>
      </c>
      <c r="D11" s="39">
        <f t="shared" si="3"/>
        <v>55.94444444444444</v>
      </c>
      <c r="E11" s="38">
        <f>'教室成績'!M22</f>
        <v>21</v>
      </c>
      <c r="F11" s="38">
        <f>'公區成績'!M25</f>
        <v>28</v>
      </c>
      <c r="G11" s="39">
        <f>SUM(E11:F11)</f>
        <v>49</v>
      </c>
      <c r="H11" s="38">
        <f>'教室成績'!T22</f>
        <v>26.25</v>
      </c>
      <c r="I11" s="38">
        <f>'公區成績'!T25</f>
        <v>31.5</v>
      </c>
      <c r="J11" s="39">
        <f t="shared" si="0"/>
        <v>57.75</v>
      </c>
      <c r="K11" s="38">
        <f>'教室成績'!AA22</f>
        <v>21</v>
      </c>
      <c r="L11" s="38">
        <f>'公區成績'!AA25</f>
        <v>29.166666666666668</v>
      </c>
      <c r="M11" s="39">
        <f>SUM(K11:L11)</f>
        <v>50.16666666666667</v>
      </c>
      <c r="N11" s="38">
        <f>'教室成績'!AH22</f>
        <v>21</v>
      </c>
      <c r="O11" s="38">
        <f>'公區成績'!AH25</f>
        <v>24.5</v>
      </c>
      <c r="P11" s="39">
        <f>SUM(N11:O11)</f>
        <v>45.5</v>
      </c>
      <c r="Q11" s="40">
        <v>5</v>
      </c>
      <c r="R11" s="40">
        <v>5</v>
      </c>
      <c r="S11" s="40">
        <v>10</v>
      </c>
      <c r="T11" s="40">
        <v>5</v>
      </c>
      <c r="U11" s="13">
        <f>'班會活動'!K15</f>
        <v>5</v>
      </c>
      <c r="V11" s="13">
        <f>'初級輔導'!K15</f>
        <v>5</v>
      </c>
      <c r="W11" s="57">
        <f t="shared" si="1"/>
        <v>86.67222222222223</v>
      </c>
      <c r="X11" s="78">
        <f t="shared" si="2"/>
        <v>5</v>
      </c>
    </row>
    <row r="12" spans="1:24" ht="16.5">
      <c r="A12" s="144" t="s">
        <v>127</v>
      </c>
      <c r="B12" s="38">
        <f>'教室成績'!F19</f>
        <v>30</v>
      </c>
      <c r="C12" s="38">
        <f>'公區成績'!F19</f>
        <v>24.5</v>
      </c>
      <c r="D12" s="39">
        <f t="shared" si="3"/>
        <v>54.5</v>
      </c>
      <c r="E12" s="37">
        <f>'教室成績'!M19</f>
        <v>0</v>
      </c>
      <c r="F12" s="38">
        <f>'公區成績'!M19</f>
        <v>26.25</v>
      </c>
      <c r="G12" s="39">
        <f>(E12+F12)+(E12+F12)/35*30</f>
        <v>48.75</v>
      </c>
      <c r="H12" s="38">
        <f>'教室成績'!T19</f>
        <v>27</v>
      </c>
      <c r="I12" s="38">
        <f>'公區成績'!T19</f>
        <v>31.5</v>
      </c>
      <c r="J12" s="39">
        <f t="shared" si="0"/>
        <v>58.5</v>
      </c>
      <c r="K12" s="37">
        <f>'教室成績'!AA19</f>
        <v>0</v>
      </c>
      <c r="L12" s="38">
        <f>'公區成績'!AA19</f>
        <v>22.75</v>
      </c>
      <c r="M12" s="39">
        <f>(K12+L12)+(K12+L12)/35*30</f>
        <v>42.25</v>
      </c>
      <c r="N12" s="37">
        <f>'教室成績'!AH19</f>
        <v>0</v>
      </c>
      <c r="O12" s="38">
        <f>'公區成績'!AH19</f>
        <v>24.5</v>
      </c>
      <c r="P12" s="39">
        <f>(N12+O12)+(N12+O12)/35*30</f>
        <v>45.5</v>
      </c>
      <c r="Q12" s="40">
        <v>5</v>
      </c>
      <c r="R12" s="40">
        <v>5</v>
      </c>
      <c r="S12" s="40">
        <v>10</v>
      </c>
      <c r="T12" s="40">
        <v>5</v>
      </c>
      <c r="U12" s="40">
        <f>'班會活動'!H24</f>
        <v>5</v>
      </c>
      <c r="V12" s="40">
        <f>'初級輔導'!H24</f>
        <v>5</v>
      </c>
      <c r="W12" s="57">
        <f t="shared" si="1"/>
        <v>84.9</v>
      </c>
      <c r="X12" s="78">
        <f t="shared" si="2"/>
        <v>6</v>
      </c>
    </row>
    <row r="13" spans="1:24" ht="16.5">
      <c r="A13" s="144" t="s">
        <v>120</v>
      </c>
      <c r="B13" s="38">
        <f>'教室成績'!F27</f>
        <v>24</v>
      </c>
      <c r="C13" s="38">
        <f>'公區成績'!F38</f>
        <v>28.777777777777775</v>
      </c>
      <c r="D13" s="39">
        <f t="shared" si="3"/>
        <v>52.77777777777777</v>
      </c>
      <c r="E13" s="38">
        <f>'教室成績'!M27</f>
        <v>21</v>
      </c>
      <c r="F13" s="38">
        <f>'公區成績'!M38</f>
        <v>28.777777777777775</v>
      </c>
      <c r="G13" s="39">
        <f>SUM(E13:F13)</f>
        <v>49.77777777777777</v>
      </c>
      <c r="H13" s="38">
        <f>'教室成績'!T27</f>
        <v>21</v>
      </c>
      <c r="I13" s="38">
        <f>'公區成績'!T38</f>
        <v>26.444444444444443</v>
      </c>
      <c r="J13" s="39">
        <f t="shared" si="0"/>
        <v>47.44444444444444</v>
      </c>
      <c r="K13" s="38">
        <f>'教室成績'!AA27</f>
        <v>21</v>
      </c>
      <c r="L13" s="38">
        <f>'公區成績'!AA38</f>
        <v>28</v>
      </c>
      <c r="M13" s="39">
        <f>SUM(K13:L13)</f>
        <v>49</v>
      </c>
      <c r="N13" s="38">
        <f>'教室成績'!AH27</f>
        <v>17</v>
      </c>
      <c r="O13" s="38">
        <f>'公區成績'!AH38</f>
        <v>31.5</v>
      </c>
      <c r="P13" s="39">
        <f>SUM(N13:O13)</f>
        <v>48.5</v>
      </c>
      <c r="Q13" s="40">
        <v>5</v>
      </c>
      <c r="R13" s="40">
        <v>5</v>
      </c>
      <c r="S13" s="40">
        <v>10</v>
      </c>
      <c r="T13" s="40">
        <v>5</v>
      </c>
      <c r="U13" s="40">
        <f>'班會活動'!B10</f>
        <v>4</v>
      </c>
      <c r="V13" s="40">
        <f>'初級輔導'!B10</f>
        <v>5</v>
      </c>
      <c r="W13" s="57">
        <f t="shared" si="1"/>
        <v>83.5</v>
      </c>
      <c r="X13" s="78">
        <f t="shared" si="2"/>
        <v>7</v>
      </c>
    </row>
    <row r="14" spans="1:25" ht="16.5">
      <c r="A14" s="144" t="s">
        <v>108</v>
      </c>
      <c r="B14" s="38">
        <f>'教室成績'!F29</f>
        <v>18</v>
      </c>
      <c r="C14" s="38">
        <f>'公區成績'!F40</f>
        <v>27.416666666666664</v>
      </c>
      <c r="D14" s="39">
        <f t="shared" si="3"/>
        <v>45.416666666666664</v>
      </c>
      <c r="E14" s="38">
        <f>'教室成績'!M29</f>
        <v>25</v>
      </c>
      <c r="F14" s="38">
        <f>'公區成績'!M40</f>
        <v>24.5</v>
      </c>
      <c r="G14" s="39">
        <f>SUM(E14:F14)</f>
        <v>49.5</v>
      </c>
      <c r="H14" s="38">
        <f>'教室成績'!T29</f>
        <v>28.75</v>
      </c>
      <c r="I14" s="38">
        <f>'公區成績'!T40</f>
        <v>28</v>
      </c>
      <c r="J14" s="39">
        <f t="shared" si="0"/>
        <v>56.75</v>
      </c>
      <c r="K14" s="38">
        <f>'教室成績'!AA29</f>
        <v>13.5</v>
      </c>
      <c r="L14" s="38">
        <f>'公區成績'!AA40</f>
        <v>21</v>
      </c>
      <c r="M14" s="39">
        <f>SUM(K14:L14)</f>
        <v>34.5</v>
      </c>
      <c r="N14" s="38">
        <f>'教室成績'!AH29</f>
        <v>24</v>
      </c>
      <c r="O14" s="38">
        <f>'公區成績'!AH40</f>
        <v>29.75</v>
      </c>
      <c r="P14" s="39">
        <f>SUM(N14:O14)</f>
        <v>53.75</v>
      </c>
      <c r="Q14" s="40">
        <v>5</v>
      </c>
      <c r="R14" s="40">
        <v>5</v>
      </c>
      <c r="S14" s="40">
        <v>10</v>
      </c>
      <c r="T14" s="40">
        <v>5</v>
      </c>
      <c r="U14" s="40">
        <f>'班會活動'!B12</f>
        <v>5</v>
      </c>
      <c r="V14" s="40">
        <f>'初級輔導'!B12</f>
        <v>5</v>
      </c>
      <c r="W14" s="57">
        <f t="shared" si="1"/>
        <v>82.98333333333333</v>
      </c>
      <c r="X14" s="78">
        <f t="shared" si="2"/>
        <v>8</v>
      </c>
      <c r="Y14" s="3"/>
    </row>
    <row r="15" spans="1:25" ht="16.5">
      <c r="A15" s="144" t="s">
        <v>93</v>
      </c>
      <c r="B15" s="38">
        <f>'教室成績'!F23</f>
        <v>15</v>
      </c>
      <c r="C15" s="38">
        <f>'公區成績'!F26</f>
        <v>26.25</v>
      </c>
      <c r="D15" s="39">
        <f t="shared" si="3"/>
        <v>41.25</v>
      </c>
      <c r="E15" s="38">
        <f>'教室成績'!M23</f>
        <v>23</v>
      </c>
      <c r="F15" s="38">
        <f>'公區成績'!M26</f>
        <v>27.61111111111111</v>
      </c>
      <c r="G15" s="39">
        <f>SUM(E15:F15)</f>
        <v>50.611111111111114</v>
      </c>
      <c r="H15" s="38">
        <f>'教室成績'!T23</f>
        <v>26.25</v>
      </c>
      <c r="I15" s="38">
        <f>'公區成績'!T26</f>
        <v>26.444444444444443</v>
      </c>
      <c r="J15" s="39">
        <f t="shared" si="0"/>
        <v>52.69444444444444</v>
      </c>
      <c r="K15" s="37">
        <f>'教室成績'!AA23</f>
        <v>0</v>
      </c>
      <c r="L15" s="38">
        <f>'公區成績'!AA26</f>
        <v>26.833333333333332</v>
      </c>
      <c r="M15" s="39">
        <f>(K15+L15)+(K15+L15)/35*30</f>
        <v>49.83333333333333</v>
      </c>
      <c r="N15" s="38">
        <f>'教室成績'!AH23</f>
        <v>24.5</v>
      </c>
      <c r="O15" s="38">
        <f>'公區成績'!AH26</f>
        <v>25.666666666666668</v>
      </c>
      <c r="P15" s="39">
        <f>SUM(N15:O15)</f>
        <v>50.16666666666667</v>
      </c>
      <c r="Q15" s="40">
        <v>5</v>
      </c>
      <c r="R15" s="40">
        <v>5</v>
      </c>
      <c r="S15" s="40">
        <v>10</v>
      </c>
      <c r="T15" s="40">
        <v>5</v>
      </c>
      <c r="U15" s="40">
        <f>'班會活動'!K16</f>
        <v>4</v>
      </c>
      <c r="V15" s="40">
        <f>'初級輔導'!K16</f>
        <v>5</v>
      </c>
      <c r="W15" s="57">
        <f t="shared" si="1"/>
        <v>82.91111111111111</v>
      </c>
      <c r="X15" s="78">
        <f t="shared" si="2"/>
        <v>9</v>
      </c>
      <c r="Y15" s="3"/>
    </row>
    <row r="16" spans="1:24" ht="16.5">
      <c r="A16" s="144" t="s">
        <v>110</v>
      </c>
      <c r="B16" s="37">
        <f>'教室成績'!F32</f>
        <v>0</v>
      </c>
      <c r="C16" s="38">
        <f>'公區成績'!F44</f>
        <v>21</v>
      </c>
      <c r="D16" s="39">
        <f>(B16+C16)+(B16+C16)/35*30</f>
        <v>39</v>
      </c>
      <c r="E16" s="37">
        <f>'教室成績'!M32</f>
        <v>0</v>
      </c>
      <c r="F16" s="38">
        <f>'公區成績'!M44</f>
        <v>21</v>
      </c>
      <c r="G16" s="39">
        <f>(E16+F16)+(E16+F16)/35*30</f>
        <v>39</v>
      </c>
      <c r="H16" s="38">
        <f>'教室成績'!T32</f>
        <v>27</v>
      </c>
      <c r="I16" s="38">
        <f>'公區成績'!T44</f>
        <v>24.5</v>
      </c>
      <c r="J16" s="39">
        <f t="shared" si="0"/>
        <v>51.5</v>
      </c>
      <c r="K16" s="37">
        <f>'教室成績'!AA32</f>
        <v>0</v>
      </c>
      <c r="L16" s="38">
        <f>'公區成績'!AA44</f>
        <v>26.25</v>
      </c>
      <c r="M16" s="39">
        <f>(K16+L16)+(K16+L16)/35*30</f>
        <v>48.75</v>
      </c>
      <c r="N16" s="37">
        <f>'教室成績'!AH32</f>
        <v>0</v>
      </c>
      <c r="O16" s="38">
        <f>'公區成績'!AH44</f>
        <v>21</v>
      </c>
      <c r="P16" s="39">
        <f>(N16+O16)+(N16+O16)/35*30</f>
        <v>39</v>
      </c>
      <c r="Q16" s="40">
        <v>5</v>
      </c>
      <c r="R16" s="40">
        <v>5</v>
      </c>
      <c r="S16" s="40">
        <v>10</v>
      </c>
      <c r="T16" s="40">
        <v>5</v>
      </c>
      <c r="U16" s="40">
        <f>'班會活動'!B16</f>
        <v>5</v>
      </c>
      <c r="V16" s="40">
        <f>'初級輔導'!B16</f>
        <v>5</v>
      </c>
      <c r="W16" s="57">
        <f t="shared" si="1"/>
        <v>78.45</v>
      </c>
      <c r="X16" s="78">
        <f t="shared" si="2"/>
        <v>10</v>
      </c>
    </row>
    <row r="20" spans="1:24" ht="16.5">
      <c r="A20" s="263" t="s">
        <v>22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</row>
    <row r="21" spans="1:24" ht="16.5">
      <c r="A21" s="270" t="s">
        <v>23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1:24" ht="16.5">
      <c r="A22" s="263" t="s">
        <v>24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</row>
    <row r="23" spans="1:24" ht="16.5">
      <c r="A23" s="264" t="s">
        <v>355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</row>
  </sheetData>
  <sheetProtection/>
  <mergeCells count="15">
    <mergeCell ref="A23:X23"/>
    <mergeCell ref="N5:P5"/>
    <mergeCell ref="A20:X20"/>
    <mergeCell ref="A21:X21"/>
    <mergeCell ref="R4:R6"/>
    <mergeCell ref="S4:S6"/>
    <mergeCell ref="U4:U6"/>
    <mergeCell ref="V4:V6"/>
    <mergeCell ref="T4:T6"/>
    <mergeCell ref="A22:X22"/>
    <mergeCell ref="A1:X1"/>
    <mergeCell ref="A2:W2"/>
    <mergeCell ref="A3:W3"/>
    <mergeCell ref="B4:P4"/>
    <mergeCell ref="Q4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6">
      <selection activeCell="Y19" sqref="Y19"/>
    </sheetView>
  </sheetViews>
  <sheetFormatPr defaultColWidth="9.00390625" defaultRowHeight="16.5"/>
  <cols>
    <col min="1" max="1" width="12.625" style="0" customWidth="1"/>
    <col min="2" max="22" width="3.875" style="0" customWidth="1"/>
    <col min="23" max="23" width="4.375" style="0" customWidth="1"/>
    <col min="24" max="24" width="3.875" style="0" customWidth="1"/>
  </cols>
  <sheetData>
    <row r="1" spans="1:24" ht="17.25">
      <c r="A1" s="241" t="s">
        <v>357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3"/>
    </row>
    <row r="2" spans="1:24" ht="16.5">
      <c r="A2" s="244" t="s">
        <v>358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6"/>
      <c r="X2" s="24"/>
    </row>
    <row r="3" spans="1:24" ht="16.5">
      <c r="A3" s="276" t="s">
        <v>28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4"/>
    </row>
    <row r="4" spans="1:24" ht="17.25" customHeight="1" thickBot="1">
      <c r="A4" s="41" t="s">
        <v>29</v>
      </c>
      <c r="B4" s="278" t="s">
        <v>30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80" t="s">
        <v>31</v>
      </c>
      <c r="R4" s="280" t="s">
        <v>32</v>
      </c>
      <c r="S4" s="284" t="s">
        <v>33</v>
      </c>
      <c r="T4" s="286" t="s">
        <v>115</v>
      </c>
      <c r="U4" s="285" t="s">
        <v>34</v>
      </c>
      <c r="V4" s="280" t="s">
        <v>35</v>
      </c>
      <c r="W4" s="42" t="s">
        <v>36</v>
      </c>
      <c r="X4" s="43" t="s">
        <v>37</v>
      </c>
    </row>
    <row r="5" spans="1:24" ht="16.5">
      <c r="A5" s="44" t="s">
        <v>38</v>
      </c>
      <c r="B5" s="45" t="s">
        <v>39</v>
      </c>
      <c r="C5" s="45"/>
      <c r="D5" s="45"/>
      <c r="E5" s="45" t="s">
        <v>40</v>
      </c>
      <c r="F5" s="45"/>
      <c r="G5" s="45"/>
      <c r="H5" s="45" t="s">
        <v>41</v>
      </c>
      <c r="I5" s="45"/>
      <c r="J5" s="45"/>
      <c r="K5" s="45" t="s">
        <v>42</v>
      </c>
      <c r="L5" s="45"/>
      <c r="M5" s="45"/>
      <c r="N5" s="282" t="s">
        <v>43</v>
      </c>
      <c r="O5" s="282"/>
      <c r="P5" s="283"/>
      <c r="Q5" s="281"/>
      <c r="R5" s="280"/>
      <c r="S5" s="284"/>
      <c r="T5" s="287"/>
      <c r="U5" s="285"/>
      <c r="V5" s="280"/>
      <c r="W5" s="42"/>
      <c r="X5" s="43"/>
    </row>
    <row r="6" spans="1:24" ht="68.25" thickBot="1">
      <c r="A6" s="46"/>
      <c r="B6" s="47" t="s">
        <v>44</v>
      </c>
      <c r="C6" s="48" t="s">
        <v>45</v>
      </c>
      <c r="D6" s="48" t="s">
        <v>46</v>
      </c>
      <c r="E6" s="47" t="s">
        <v>44</v>
      </c>
      <c r="F6" s="48" t="s">
        <v>45</v>
      </c>
      <c r="G6" s="48" t="s">
        <v>46</v>
      </c>
      <c r="H6" s="47" t="s">
        <v>44</v>
      </c>
      <c r="I6" s="48" t="s">
        <v>45</v>
      </c>
      <c r="J6" s="48" t="s">
        <v>46</v>
      </c>
      <c r="K6" s="47" t="s">
        <v>44</v>
      </c>
      <c r="L6" s="48" t="s">
        <v>45</v>
      </c>
      <c r="M6" s="48" t="s">
        <v>46</v>
      </c>
      <c r="N6" s="47" t="s">
        <v>44</v>
      </c>
      <c r="O6" s="48" t="s">
        <v>45</v>
      </c>
      <c r="P6" s="49" t="s">
        <v>46</v>
      </c>
      <c r="Q6" s="281"/>
      <c r="R6" s="280"/>
      <c r="S6" s="284"/>
      <c r="T6" s="287"/>
      <c r="U6" s="285"/>
      <c r="V6" s="280"/>
      <c r="W6" s="50" t="s">
        <v>47</v>
      </c>
      <c r="X6" s="51" t="s">
        <v>48</v>
      </c>
    </row>
    <row r="7" spans="1:24" ht="17.25" thickTop="1">
      <c r="A7" s="184" t="s">
        <v>97</v>
      </c>
      <c r="B7" s="205">
        <v>0</v>
      </c>
      <c r="C7" s="186">
        <f>'公區成績'!F22</f>
        <v>28.777777777777775</v>
      </c>
      <c r="D7" s="187">
        <f aca="true" t="shared" si="0" ref="D7:D23">(B7+C7)+(B7+C7)/35*30</f>
        <v>53.44444444444444</v>
      </c>
      <c r="E7" s="205">
        <v>0</v>
      </c>
      <c r="F7" s="186">
        <f>'公區成績'!M22</f>
        <v>28</v>
      </c>
      <c r="G7" s="187">
        <f aca="true" t="shared" si="1" ref="G7:G23">(E7+F7)+(E7+F7)/35*30</f>
        <v>52</v>
      </c>
      <c r="H7" s="205">
        <v>0</v>
      </c>
      <c r="I7" s="186">
        <f>'公區成績'!T22</f>
        <v>31.888888888888886</v>
      </c>
      <c r="J7" s="187">
        <f aca="true" t="shared" si="2" ref="J7:J23">(H7+I7)+(H7+I7)/35*30</f>
        <v>59.222222222222214</v>
      </c>
      <c r="K7" s="205">
        <v>0</v>
      </c>
      <c r="L7" s="186">
        <f>'公區成績'!AA22</f>
        <v>29.166666666666668</v>
      </c>
      <c r="M7" s="187">
        <f aca="true" t="shared" si="3" ref="M7:M23">(K7+L7)+(K7+L7)/35*30</f>
        <v>54.16666666666667</v>
      </c>
      <c r="N7" s="205">
        <v>0</v>
      </c>
      <c r="O7" s="186">
        <f>'公區成績'!AH22</f>
        <v>35</v>
      </c>
      <c r="P7" s="187">
        <f aca="true" t="shared" si="4" ref="P7:P23">(N7+O7)+(N7+O7)/35*30</f>
        <v>65</v>
      </c>
      <c r="Q7" s="189">
        <v>5</v>
      </c>
      <c r="R7" s="189">
        <v>5</v>
      </c>
      <c r="S7" s="189">
        <v>10</v>
      </c>
      <c r="T7" s="189">
        <v>5</v>
      </c>
      <c r="U7" s="189">
        <f>'班會活動'!E18</f>
        <v>5</v>
      </c>
      <c r="V7" s="189">
        <f>'初級輔導'!E18</f>
        <v>5</v>
      </c>
      <c r="W7" s="206">
        <f>AVERAGE(D7,G7,J7,M7,P7)+SUM(Q7:V7)</f>
        <v>91.76666666666667</v>
      </c>
      <c r="X7" s="212">
        <f aca="true" t="shared" si="5" ref="X7:X23">RANK(W7,$W$7:$W$23)</f>
        <v>1</v>
      </c>
    </row>
    <row r="8" spans="1:24" ht="17.25" thickBot="1">
      <c r="A8" s="195" t="s">
        <v>134</v>
      </c>
      <c r="B8" s="208">
        <v>0</v>
      </c>
      <c r="C8" s="215">
        <f>'公區成績'!F27</f>
        <v>32.27777777777778</v>
      </c>
      <c r="D8" s="197">
        <f t="shared" si="0"/>
        <v>59.94444444444444</v>
      </c>
      <c r="E8" s="208">
        <v>0</v>
      </c>
      <c r="F8" s="215">
        <f>'公區成績'!M27</f>
        <v>32.666666666666664</v>
      </c>
      <c r="G8" s="197">
        <f t="shared" si="1"/>
        <v>60.66666666666666</v>
      </c>
      <c r="H8" s="208">
        <v>0</v>
      </c>
      <c r="I8" s="215">
        <f>'公區成績'!T27</f>
        <v>30.333333333333336</v>
      </c>
      <c r="J8" s="197">
        <f t="shared" si="2"/>
        <v>56.333333333333336</v>
      </c>
      <c r="K8" s="208">
        <v>0</v>
      </c>
      <c r="L8" s="215">
        <f>'公區成績'!AA27</f>
        <v>26.25</v>
      </c>
      <c r="M8" s="197">
        <f t="shared" si="3"/>
        <v>48.75</v>
      </c>
      <c r="N8" s="208">
        <v>0</v>
      </c>
      <c r="O8" s="215">
        <f>'公區成績'!AH27</f>
        <v>30.333333333333332</v>
      </c>
      <c r="P8" s="197">
        <f t="shared" si="4"/>
        <v>56.33333333333333</v>
      </c>
      <c r="Q8" s="198">
        <v>5</v>
      </c>
      <c r="R8" s="198">
        <v>5</v>
      </c>
      <c r="S8" s="198">
        <v>10</v>
      </c>
      <c r="T8" s="198">
        <v>5</v>
      </c>
      <c r="U8" s="199">
        <f>'班會活動'!K17</f>
        <v>5</v>
      </c>
      <c r="V8" s="199">
        <f>'初級輔導'!K17</f>
        <v>5</v>
      </c>
      <c r="W8" s="210">
        <f>AVERAGE(D8,G8,J8,M8,P8)+SUM(Q8:V8)</f>
        <v>91.40555555555555</v>
      </c>
      <c r="X8" s="213">
        <f t="shared" si="5"/>
        <v>2</v>
      </c>
    </row>
    <row r="9" spans="1:24" ht="17.25" thickTop="1">
      <c r="A9" s="176" t="s">
        <v>125</v>
      </c>
      <c r="B9" s="202">
        <v>0</v>
      </c>
      <c r="C9" s="178">
        <f>'公區成績'!F34</f>
        <v>30.722222222222218</v>
      </c>
      <c r="D9" s="179">
        <f t="shared" si="0"/>
        <v>57.05555555555554</v>
      </c>
      <c r="E9" s="202">
        <v>0</v>
      </c>
      <c r="F9" s="178">
        <f>'公區成績'!M34</f>
        <v>31.5</v>
      </c>
      <c r="G9" s="179">
        <f t="shared" si="1"/>
        <v>58.5</v>
      </c>
      <c r="H9" s="202">
        <v>0</v>
      </c>
      <c r="I9" s="178">
        <f>'公區成績'!T34</f>
        <v>28</v>
      </c>
      <c r="J9" s="179">
        <f t="shared" si="2"/>
        <v>52</v>
      </c>
      <c r="K9" s="202">
        <v>0</v>
      </c>
      <c r="L9" s="178">
        <f>'公區成績'!AA34</f>
        <v>26.25</v>
      </c>
      <c r="M9" s="179">
        <f t="shared" si="3"/>
        <v>48.75</v>
      </c>
      <c r="N9" s="202">
        <v>0</v>
      </c>
      <c r="O9" s="178">
        <f>'公區成績'!AH34</f>
        <v>32.666666666666664</v>
      </c>
      <c r="P9" s="179">
        <f t="shared" si="4"/>
        <v>60.66666666666666</v>
      </c>
      <c r="Q9" s="181">
        <v>5</v>
      </c>
      <c r="R9" s="181">
        <v>5</v>
      </c>
      <c r="S9" s="181">
        <v>10</v>
      </c>
      <c r="T9" s="181">
        <v>5</v>
      </c>
      <c r="U9" s="181">
        <f>'班會活動'!B5</f>
        <v>4</v>
      </c>
      <c r="V9" s="181">
        <f>'初級輔導'!B5</f>
        <v>5</v>
      </c>
      <c r="W9" s="203">
        <f>AVERAGE(D9,G9,J9,M9,P9)+SUM(Q9:V9)</f>
        <v>89.39444444444443</v>
      </c>
      <c r="X9" s="214">
        <f t="shared" si="5"/>
        <v>3</v>
      </c>
    </row>
    <row r="10" spans="1:24" ht="16.5">
      <c r="A10" s="144" t="s">
        <v>332</v>
      </c>
      <c r="B10" s="37">
        <v>0</v>
      </c>
      <c r="C10" s="38">
        <f>'公區成績'!F50</f>
        <v>28</v>
      </c>
      <c r="D10" s="39">
        <f t="shared" si="0"/>
        <v>52</v>
      </c>
      <c r="E10" s="37">
        <v>0</v>
      </c>
      <c r="F10" s="38">
        <f>'公區成績'!M50</f>
        <v>28</v>
      </c>
      <c r="G10" s="39">
        <f t="shared" si="1"/>
        <v>52</v>
      </c>
      <c r="H10" s="37">
        <v>0</v>
      </c>
      <c r="I10" s="38">
        <f>'公區成績'!T50</f>
        <v>32.666666666666664</v>
      </c>
      <c r="J10" s="39">
        <f t="shared" si="2"/>
        <v>60.66666666666666</v>
      </c>
      <c r="K10" s="37">
        <v>0</v>
      </c>
      <c r="L10" s="38">
        <f>'公區成績'!AA50</f>
        <v>28</v>
      </c>
      <c r="M10" s="39">
        <f t="shared" si="3"/>
        <v>52</v>
      </c>
      <c r="N10" s="37">
        <v>0</v>
      </c>
      <c r="O10" s="37">
        <f>'公區成績'!AH50</f>
        <v>0</v>
      </c>
      <c r="P10" s="39">
        <f t="shared" si="4"/>
        <v>0</v>
      </c>
      <c r="Q10" s="40">
        <v>5</v>
      </c>
      <c r="R10" s="40">
        <v>5</v>
      </c>
      <c r="S10" s="40">
        <v>10</v>
      </c>
      <c r="T10" s="40">
        <v>5</v>
      </c>
      <c r="U10" s="146">
        <f>'班會活動'!B33</f>
        <v>5</v>
      </c>
      <c r="V10" s="146">
        <f>'初級輔導'!B33</f>
        <v>5</v>
      </c>
      <c r="W10" s="57">
        <f>AVERAGE(D10,G10,J10,M10)+SUM(Q10:V10)</f>
        <v>89.16666666666666</v>
      </c>
      <c r="X10" s="52">
        <f t="shared" si="5"/>
        <v>4</v>
      </c>
    </row>
    <row r="11" spans="1:24" ht="16.5">
      <c r="A11" s="144" t="s">
        <v>330</v>
      </c>
      <c r="B11" s="37">
        <v>0</v>
      </c>
      <c r="C11" s="38">
        <f>'公區成績'!F32</f>
        <v>26.055555555555557</v>
      </c>
      <c r="D11" s="39">
        <f t="shared" si="0"/>
        <v>48.38888888888889</v>
      </c>
      <c r="E11" s="37">
        <v>0</v>
      </c>
      <c r="F11" s="38">
        <f>'公區成績'!M32</f>
        <v>28.38888888888889</v>
      </c>
      <c r="G11" s="39">
        <f t="shared" si="1"/>
        <v>52.72222222222222</v>
      </c>
      <c r="H11" s="37">
        <v>0</v>
      </c>
      <c r="I11" s="38">
        <f>'公區成績'!T32</f>
        <v>28</v>
      </c>
      <c r="J11" s="39">
        <f t="shared" si="2"/>
        <v>52</v>
      </c>
      <c r="K11" s="37">
        <v>0</v>
      </c>
      <c r="L11" s="38">
        <f>'公區成績'!AA32</f>
        <v>28</v>
      </c>
      <c r="M11" s="39">
        <f t="shared" si="3"/>
        <v>52</v>
      </c>
      <c r="N11" s="37">
        <v>0</v>
      </c>
      <c r="O11" s="38">
        <f>'公區成績'!AH32</f>
        <v>32.666666666666664</v>
      </c>
      <c r="P11" s="39">
        <f t="shared" si="4"/>
        <v>60.66666666666666</v>
      </c>
      <c r="Q11" s="40">
        <v>5</v>
      </c>
      <c r="R11" s="40">
        <v>5</v>
      </c>
      <c r="S11" s="40">
        <v>10</v>
      </c>
      <c r="T11" s="40">
        <v>5</v>
      </c>
      <c r="U11" s="40">
        <f>'班會活動'!E6</f>
        <v>5</v>
      </c>
      <c r="V11" s="40">
        <f>'初級輔導'!E6</f>
        <v>5</v>
      </c>
      <c r="W11" s="57">
        <f>AVERAGE(D11,G11,J11,M11,P11)+SUM(Q11:V11)</f>
        <v>88.15555555555555</v>
      </c>
      <c r="X11" s="52">
        <f t="shared" si="5"/>
        <v>5</v>
      </c>
    </row>
    <row r="12" spans="1:24" ht="16.5">
      <c r="A12" s="144" t="s">
        <v>94</v>
      </c>
      <c r="B12" s="37">
        <v>0</v>
      </c>
      <c r="C12" s="38">
        <f>'公區成績'!F35</f>
        <v>31.5</v>
      </c>
      <c r="D12" s="39">
        <f t="shared" si="0"/>
        <v>58.5</v>
      </c>
      <c r="E12" s="37">
        <v>0</v>
      </c>
      <c r="F12" s="38">
        <f>'公區成績'!M35</f>
        <v>25.277777777777775</v>
      </c>
      <c r="G12" s="39">
        <f t="shared" si="1"/>
        <v>46.94444444444444</v>
      </c>
      <c r="H12" s="37">
        <v>0</v>
      </c>
      <c r="I12" s="38">
        <f>'公區成績'!T35</f>
        <v>30.333333333333336</v>
      </c>
      <c r="J12" s="39">
        <f t="shared" si="2"/>
        <v>56.333333333333336</v>
      </c>
      <c r="K12" s="37">
        <v>0</v>
      </c>
      <c r="L12" s="38">
        <f>'公區成績'!AA35</f>
        <v>22.75</v>
      </c>
      <c r="M12" s="39">
        <f t="shared" si="3"/>
        <v>42.25</v>
      </c>
      <c r="N12" s="37">
        <v>0</v>
      </c>
      <c r="O12" s="38">
        <f>'公區成績'!AH35</f>
        <v>31.5</v>
      </c>
      <c r="P12" s="39">
        <f t="shared" si="4"/>
        <v>58.5</v>
      </c>
      <c r="Q12" s="40">
        <v>5</v>
      </c>
      <c r="R12" s="40">
        <v>5</v>
      </c>
      <c r="S12" s="40">
        <v>10</v>
      </c>
      <c r="T12" s="40">
        <v>5</v>
      </c>
      <c r="U12" s="40">
        <f>'班會活動'!B6</f>
        <v>5</v>
      </c>
      <c r="V12" s="40">
        <f>'初級輔導'!B6</f>
        <v>5</v>
      </c>
      <c r="W12" s="57">
        <f>AVERAGE(D12,G12,J12,M12,P12)+SUM(Q12:V12)</f>
        <v>87.50555555555556</v>
      </c>
      <c r="X12" s="52">
        <f t="shared" si="5"/>
        <v>6</v>
      </c>
    </row>
    <row r="13" spans="1:24" ht="16.5">
      <c r="A13" s="144" t="s">
        <v>129</v>
      </c>
      <c r="B13" s="37">
        <v>0</v>
      </c>
      <c r="C13" s="22">
        <f>'公區成績'!F28</f>
        <v>27.416666666666664</v>
      </c>
      <c r="D13" s="39">
        <f t="shared" si="0"/>
        <v>50.91666666666666</v>
      </c>
      <c r="E13" s="37">
        <v>0</v>
      </c>
      <c r="F13" s="22">
        <f>'公區成績'!M28</f>
        <v>26.833333333333332</v>
      </c>
      <c r="G13" s="39">
        <f t="shared" si="1"/>
        <v>49.83333333333333</v>
      </c>
      <c r="H13" s="37">
        <v>0</v>
      </c>
      <c r="I13" s="22">
        <f>'公區成績'!T28</f>
        <v>32.666666666666664</v>
      </c>
      <c r="J13" s="39">
        <f t="shared" si="2"/>
        <v>60.66666666666666</v>
      </c>
      <c r="K13" s="37">
        <v>0</v>
      </c>
      <c r="L13" s="22">
        <f>'公區成績'!AA28</f>
        <v>28</v>
      </c>
      <c r="M13" s="39">
        <f t="shared" si="3"/>
        <v>52</v>
      </c>
      <c r="N13" s="37">
        <v>0</v>
      </c>
      <c r="O13" s="22">
        <f>'公區成績'!AH28</f>
        <v>26.25</v>
      </c>
      <c r="P13" s="39">
        <f t="shared" si="4"/>
        <v>48.75</v>
      </c>
      <c r="Q13" s="40">
        <v>5</v>
      </c>
      <c r="R13" s="40">
        <v>5</v>
      </c>
      <c r="S13" s="40">
        <v>10</v>
      </c>
      <c r="T13" s="40">
        <v>5</v>
      </c>
      <c r="U13" s="146">
        <f>'班會活動'!K18</f>
        <v>5</v>
      </c>
      <c r="V13" s="146">
        <f>'初級輔導'!K18</f>
        <v>5</v>
      </c>
      <c r="W13" s="57">
        <f>AVERAGE(D13,G13,J13,M13,P13)+SUM(Q13:V13)</f>
        <v>87.43333333333332</v>
      </c>
      <c r="X13" s="52">
        <f t="shared" si="5"/>
        <v>7</v>
      </c>
    </row>
    <row r="14" spans="1:24" ht="16.5">
      <c r="A14" s="144" t="s">
        <v>133</v>
      </c>
      <c r="B14" s="37">
        <v>0</v>
      </c>
      <c r="C14" s="38">
        <f>'公區成績'!F49</f>
        <v>28</v>
      </c>
      <c r="D14" s="39">
        <f t="shared" si="0"/>
        <v>52</v>
      </c>
      <c r="E14" s="37">
        <v>0</v>
      </c>
      <c r="F14" s="38">
        <f>'公區成績'!M49</f>
        <v>26.25</v>
      </c>
      <c r="G14" s="39">
        <f t="shared" si="1"/>
        <v>48.75</v>
      </c>
      <c r="H14" s="37">
        <v>0</v>
      </c>
      <c r="I14" s="38">
        <f>'公區成績'!T49</f>
        <v>30.333333333333336</v>
      </c>
      <c r="J14" s="39">
        <f t="shared" si="2"/>
        <v>56.333333333333336</v>
      </c>
      <c r="K14" s="37">
        <v>0</v>
      </c>
      <c r="L14" s="38">
        <f>'公區成績'!AA49</f>
        <v>24.5</v>
      </c>
      <c r="M14" s="39">
        <f t="shared" si="3"/>
        <v>45.5</v>
      </c>
      <c r="N14" s="37">
        <v>0</v>
      </c>
      <c r="O14" s="38">
        <f>'公區成績'!AH49</f>
        <v>31.5</v>
      </c>
      <c r="P14" s="39">
        <f t="shared" si="4"/>
        <v>58.5</v>
      </c>
      <c r="Q14" s="40">
        <v>5</v>
      </c>
      <c r="R14" s="40">
        <v>5</v>
      </c>
      <c r="S14" s="40">
        <v>10</v>
      </c>
      <c r="T14" s="40">
        <v>5</v>
      </c>
      <c r="U14" s="147">
        <f>'班會活動'!B32</f>
        <v>5</v>
      </c>
      <c r="V14" s="147">
        <f>'初級輔導'!B32</f>
        <v>5</v>
      </c>
      <c r="W14" s="57">
        <f>AVERAGE(D14,G14,J14,M14,P14)+SUM(Q14:V14)</f>
        <v>87.21666666666667</v>
      </c>
      <c r="X14" s="52">
        <f t="shared" si="5"/>
        <v>8</v>
      </c>
    </row>
    <row r="15" spans="1:24" ht="16.5">
      <c r="A15" s="144" t="s">
        <v>98</v>
      </c>
      <c r="B15" s="37">
        <v>0</v>
      </c>
      <c r="C15" s="37">
        <f>'公區成績'!F23</f>
        <v>0</v>
      </c>
      <c r="D15" s="39">
        <f t="shared" si="0"/>
        <v>0</v>
      </c>
      <c r="E15" s="37">
        <v>0</v>
      </c>
      <c r="F15" s="38">
        <f>'公區成績'!M23</f>
        <v>28</v>
      </c>
      <c r="G15" s="39">
        <f t="shared" si="1"/>
        <v>52</v>
      </c>
      <c r="H15" s="37">
        <v>0</v>
      </c>
      <c r="I15" s="38">
        <f>'公區成績'!T23</f>
        <v>26.444444444444443</v>
      </c>
      <c r="J15" s="39">
        <f t="shared" si="2"/>
        <v>49.11111111111111</v>
      </c>
      <c r="K15" s="37">
        <v>0</v>
      </c>
      <c r="L15" s="38">
        <f>'公區成績'!AA23</f>
        <v>29.166666666666668</v>
      </c>
      <c r="M15" s="39">
        <f t="shared" si="3"/>
        <v>54.16666666666667</v>
      </c>
      <c r="N15" s="37">
        <v>0</v>
      </c>
      <c r="O15" s="37">
        <f>'公區成績'!AH23</f>
        <v>0</v>
      </c>
      <c r="P15" s="39">
        <f t="shared" si="4"/>
        <v>0</v>
      </c>
      <c r="Q15" s="40">
        <v>5</v>
      </c>
      <c r="R15" s="40">
        <v>5</v>
      </c>
      <c r="S15" s="40">
        <v>10</v>
      </c>
      <c r="T15" s="40">
        <v>5</v>
      </c>
      <c r="U15" s="40">
        <f>'班會活動'!E19</f>
        <v>5</v>
      </c>
      <c r="V15" s="40">
        <f>'初級輔導'!E19</f>
        <v>5</v>
      </c>
      <c r="W15" s="57">
        <f>AVERAGE(G15,J15,M15)+SUM(Q15:V15)</f>
        <v>86.75925925925927</v>
      </c>
      <c r="X15" s="52">
        <f t="shared" si="5"/>
        <v>9</v>
      </c>
    </row>
    <row r="16" spans="1:24" ht="16.5">
      <c r="A16" s="144" t="s">
        <v>331</v>
      </c>
      <c r="B16" s="37">
        <v>0</v>
      </c>
      <c r="C16" s="38">
        <f>'公區成績'!F45</f>
        <v>28</v>
      </c>
      <c r="D16" s="39">
        <f t="shared" si="0"/>
        <v>52</v>
      </c>
      <c r="E16" s="37">
        <v>0</v>
      </c>
      <c r="F16" s="38">
        <f>'公區成績'!M45</f>
        <v>22.75</v>
      </c>
      <c r="G16" s="39">
        <f t="shared" si="1"/>
        <v>42.25</v>
      </c>
      <c r="H16" s="37">
        <v>0</v>
      </c>
      <c r="I16" s="38">
        <f>'公區成績'!T45</f>
        <v>31.11111111111111</v>
      </c>
      <c r="J16" s="39">
        <f t="shared" si="2"/>
        <v>57.77777777777777</v>
      </c>
      <c r="K16" s="37">
        <v>0</v>
      </c>
      <c r="L16" s="38">
        <f>'公區成績'!AA45</f>
        <v>25.666666666666668</v>
      </c>
      <c r="M16" s="39">
        <f t="shared" si="3"/>
        <v>47.66666666666667</v>
      </c>
      <c r="N16" s="37">
        <v>0</v>
      </c>
      <c r="O16" s="38">
        <f>'公區成績'!AH45</f>
        <v>25.666666666666668</v>
      </c>
      <c r="P16" s="39">
        <f t="shared" si="4"/>
        <v>47.66666666666667</v>
      </c>
      <c r="Q16" s="40">
        <v>5</v>
      </c>
      <c r="R16" s="40">
        <v>5</v>
      </c>
      <c r="S16" s="40">
        <v>10</v>
      </c>
      <c r="T16" s="40">
        <v>5</v>
      </c>
      <c r="U16" s="147">
        <f>'班會活動'!B17</f>
        <v>5</v>
      </c>
      <c r="V16" s="147">
        <f>'初級輔導'!B17</f>
        <v>5</v>
      </c>
      <c r="W16" s="57">
        <f>AVERAGE(D16,G16,J16,M16,P16)+SUM(Q16:V16)</f>
        <v>84.47222222222223</v>
      </c>
      <c r="X16" s="52">
        <f t="shared" si="5"/>
        <v>10</v>
      </c>
    </row>
    <row r="17" spans="1:24" ht="16.5">
      <c r="A17" s="144" t="s">
        <v>111</v>
      </c>
      <c r="B17" s="37">
        <v>0</v>
      </c>
      <c r="C17" s="37">
        <f>'公區成績'!F46</f>
        <v>0</v>
      </c>
      <c r="D17" s="39">
        <f t="shared" si="0"/>
        <v>0</v>
      </c>
      <c r="E17" s="37">
        <v>0</v>
      </c>
      <c r="F17" s="38">
        <f>'公區成績'!M46</f>
        <v>24.5</v>
      </c>
      <c r="G17" s="39">
        <f t="shared" si="1"/>
        <v>45.5</v>
      </c>
      <c r="H17" s="37">
        <v>0</v>
      </c>
      <c r="I17" s="38">
        <f>'公區成績'!T46</f>
        <v>28</v>
      </c>
      <c r="J17" s="39">
        <f t="shared" si="2"/>
        <v>52</v>
      </c>
      <c r="K17" s="37">
        <v>0</v>
      </c>
      <c r="L17" s="38">
        <f>'公區成績'!AA46</f>
        <v>25.666666666666668</v>
      </c>
      <c r="M17" s="39">
        <f t="shared" si="3"/>
        <v>47.66666666666667</v>
      </c>
      <c r="N17" s="37">
        <v>0</v>
      </c>
      <c r="O17" s="38">
        <f>'公區成績'!AH46</f>
        <v>22.75</v>
      </c>
      <c r="P17" s="39">
        <f t="shared" si="4"/>
        <v>42.25</v>
      </c>
      <c r="Q17" s="40">
        <v>5</v>
      </c>
      <c r="R17" s="40">
        <v>5</v>
      </c>
      <c r="S17" s="40">
        <v>10</v>
      </c>
      <c r="T17" s="40">
        <v>5</v>
      </c>
      <c r="U17" s="147">
        <f>'班會活動'!B18</f>
        <v>5</v>
      </c>
      <c r="V17" s="147">
        <f>'初級輔導'!B18</f>
        <v>5</v>
      </c>
      <c r="W17" s="57">
        <f>AVERAGE(G17,J17,M17,P17)+SUM(Q17:V17)</f>
        <v>81.85416666666667</v>
      </c>
      <c r="X17" s="52">
        <f t="shared" si="5"/>
        <v>11</v>
      </c>
    </row>
    <row r="18" spans="1:24" ht="16.5">
      <c r="A18" s="144" t="s">
        <v>130</v>
      </c>
      <c r="B18" s="37">
        <v>0</v>
      </c>
      <c r="C18" s="38">
        <f>'公區成績'!F36</f>
        <v>28</v>
      </c>
      <c r="D18" s="39">
        <f t="shared" si="0"/>
        <v>52</v>
      </c>
      <c r="E18" s="37">
        <v>0</v>
      </c>
      <c r="F18" s="38">
        <f>'公區成績'!M36</f>
        <v>24.5</v>
      </c>
      <c r="G18" s="39">
        <f t="shared" si="1"/>
        <v>45.5</v>
      </c>
      <c r="H18" s="37">
        <v>0</v>
      </c>
      <c r="I18" s="38">
        <f>'公區成績'!T36</f>
        <v>32.666666666666664</v>
      </c>
      <c r="J18" s="39">
        <f t="shared" si="2"/>
        <v>60.66666666666666</v>
      </c>
      <c r="K18" s="37">
        <v>0</v>
      </c>
      <c r="L18" s="38">
        <f>'公區成績'!AA36</f>
        <v>22.75</v>
      </c>
      <c r="M18" s="39">
        <f t="shared" si="3"/>
        <v>42.25</v>
      </c>
      <c r="N18" s="37">
        <v>0</v>
      </c>
      <c r="O18" s="38">
        <f>'公區成績'!AH36</f>
        <v>22.75</v>
      </c>
      <c r="P18" s="39">
        <f t="shared" si="4"/>
        <v>42.25</v>
      </c>
      <c r="Q18" s="40">
        <v>5</v>
      </c>
      <c r="R18" s="40">
        <v>5</v>
      </c>
      <c r="S18" s="40">
        <v>10</v>
      </c>
      <c r="T18" s="40">
        <v>5</v>
      </c>
      <c r="U18" s="40">
        <f>'班會活動'!B7</f>
        <v>3</v>
      </c>
      <c r="V18" s="40">
        <f>'初級輔導'!B7</f>
        <v>4</v>
      </c>
      <c r="W18" s="57">
        <f>AVERAGE(D18,G18,J18,M18,P18)+SUM(Q18:V18)</f>
        <v>80.53333333333333</v>
      </c>
      <c r="X18" s="52">
        <f t="shared" si="5"/>
        <v>12</v>
      </c>
    </row>
    <row r="19" spans="1:24" ht="16.5">
      <c r="A19" s="169" t="s">
        <v>229</v>
      </c>
      <c r="B19" s="37">
        <v>0</v>
      </c>
      <c r="C19" s="170">
        <f>'公區成績'!F11</f>
        <v>26.25</v>
      </c>
      <c r="D19" s="39">
        <f t="shared" si="0"/>
        <v>48.75</v>
      </c>
      <c r="E19" s="37">
        <v>0</v>
      </c>
      <c r="F19" s="170">
        <f>'公區成績'!M11</f>
        <v>22.75</v>
      </c>
      <c r="G19" s="39">
        <f t="shared" si="1"/>
        <v>42.25</v>
      </c>
      <c r="H19" s="37">
        <v>0</v>
      </c>
      <c r="I19" s="170">
        <f>'公區成績'!T11</f>
        <v>26.833333333333332</v>
      </c>
      <c r="J19" s="39">
        <f t="shared" si="2"/>
        <v>49.83333333333333</v>
      </c>
      <c r="K19" s="37">
        <v>0</v>
      </c>
      <c r="L19" s="170">
        <f>'公區成績'!AA11</f>
        <v>26.25</v>
      </c>
      <c r="M19" s="39">
        <f t="shared" si="3"/>
        <v>48.75</v>
      </c>
      <c r="N19" s="37">
        <v>0</v>
      </c>
      <c r="O19" s="170">
        <f>'公區成績'!AH11</f>
        <v>32.666666666666664</v>
      </c>
      <c r="P19" s="39">
        <f t="shared" si="4"/>
        <v>60.66666666666666</v>
      </c>
      <c r="Q19" s="13">
        <v>5</v>
      </c>
      <c r="R19" s="13">
        <v>5</v>
      </c>
      <c r="S19" s="40">
        <v>10</v>
      </c>
      <c r="T19" s="40">
        <v>5</v>
      </c>
      <c r="U19" s="13">
        <f>'班會活動'!K4</f>
        <v>4</v>
      </c>
      <c r="V19" s="13">
        <f>'初級輔導'!K4</f>
        <v>4</v>
      </c>
      <c r="W19" s="57">
        <f>AVERAGE(D19,G19,J19,M19)+SUM(Q19:V19)</f>
        <v>80.39583333333333</v>
      </c>
      <c r="X19" s="52">
        <f t="shared" si="5"/>
        <v>13</v>
      </c>
    </row>
    <row r="20" spans="1:24" ht="16.5">
      <c r="A20" s="144" t="s">
        <v>109</v>
      </c>
      <c r="B20" s="37">
        <v>0</v>
      </c>
      <c r="C20" s="38">
        <f>'公區成績'!F42</f>
        <v>28</v>
      </c>
      <c r="D20" s="39">
        <f t="shared" si="0"/>
        <v>52</v>
      </c>
      <c r="E20" s="37">
        <v>0</v>
      </c>
      <c r="F20" s="38">
        <f>'公區成績'!M42</f>
        <v>22.75</v>
      </c>
      <c r="G20" s="39">
        <f t="shared" si="1"/>
        <v>42.25</v>
      </c>
      <c r="H20" s="37">
        <v>0</v>
      </c>
      <c r="I20" s="38">
        <f>'公區成績'!T42</f>
        <v>30.333333333333336</v>
      </c>
      <c r="J20" s="39">
        <f t="shared" si="2"/>
        <v>56.333333333333336</v>
      </c>
      <c r="K20" s="37">
        <v>0</v>
      </c>
      <c r="L20" s="38">
        <f>'公區成績'!AA42</f>
        <v>21</v>
      </c>
      <c r="M20" s="39">
        <f t="shared" si="3"/>
        <v>39</v>
      </c>
      <c r="N20" s="37">
        <v>0</v>
      </c>
      <c r="O20" s="38">
        <f>'公區成績'!AH42</f>
        <v>22.75</v>
      </c>
      <c r="P20" s="39">
        <f t="shared" si="4"/>
        <v>42.25</v>
      </c>
      <c r="Q20" s="40">
        <v>5</v>
      </c>
      <c r="R20" s="40">
        <v>5</v>
      </c>
      <c r="S20" s="40">
        <v>10</v>
      </c>
      <c r="T20" s="40">
        <v>5</v>
      </c>
      <c r="U20" s="40">
        <f>'班會活動'!B14</f>
        <v>4</v>
      </c>
      <c r="V20" s="40">
        <f>'初級輔導'!B14</f>
        <v>4</v>
      </c>
      <c r="W20" s="57">
        <f>AVERAGE(D20,G20,J20,M20,P20)+SUM(Q20:V20)</f>
        <v>79.36666666666667</v>
      </c>
      <c r="X20" s="52">
        <f t="shared" si="5"/>
        <v>14</v>
      </c>
    </row>
    <row r="21" spans="1:24" ht="16.5">
      <c r="A21" s="144" t="s">
        <v>99</v>
      </c>
      <c r="B21" s="37">
        <v>0</v>
      </c>
      <c r="C21" s="37">
        <f>'公區成績'!F24</f>
        <v>0</v>
      </c>
      <c r="D21" s="39">
        <f t="shared" si="0"/>
        <v>0</v>
      </c>
      <c r="E21" s="37">
        <v>0</v>
      </c>
      <c r="F21" s="38">
        <f>'公區成績'!M24</f>
        <v>29.166666666666668</v>
      </c>
      <c r="G21" s="39">
        <f t="shared" si="1"/>
        <v>54.16666666666667</v>
      </c>
      <c r="H21" s="37">
        <v>0</v>
      </c>
      <c r="I21" s="38">
        <f>'公區成績'!T24</f>
        <v>21</v>
      </c>
      <c r="J21" s="39">
        <f t="shared" si="2"/>
        <v>39</v>
      </c>
      <c r="K21" s="37">
        <v>0</v>
      </c>
      <c r="L21" s="37">
        <f>'公區成績'!AA24</f>
        <v>0</v>
      </c>
      <c r="M21" s="39">
        <f t="shared" si="3"/>
        <v>0</v>
      </c>
      <c r="N21" s="37">
        <v>0</v>
      </c>
      <c r="O21" s="38">
        <f>'公區成績'!AH24</f>
        <v>21</v>
      </c>
      <c r="P21" s="39">
        <f t="shared" si="4"/>
        <v>39</v>
      </c>
      <c r="Q21" s="40">
        <v>5</v>
      </c>
      <c r="R21" s="40">
        <v>5</v>
      </c>
      <c r="S21" s="40">
        <v>10</v>
      </c>
      <c r="T21" s="40">
        <v>5</v>
      </c>
      <c r="U21" s="40">
        <f>'班會活動'!E20</f>
        <v>5</v>
      </c>
      <c r="V21" s="40">
        <f>'初級輔導'!E20</f>
        <v>5</v>
      </c>
      <c r="W21" s="57">
        <f>AVERAGE(G21,J21,P21)+SUM(Q21:V21)</f>
        <v>79.05555555555557</v>
      </c>
      <c r="X21" s="52">
        <f t="shared" si="5"/>
        <v>15</v>
      </c>
    </row>
    <row r="22" spans="1:24" ht="16.5">
      <c r="A22" s="144" t="s">
        <v>107</v>
      </c>
      <c r="B22" s="37">
        <v>0</v>
      </c>
      <c r="C22" s="22">
        <f>'公區成績'!F33</f>
        <v>21</v>
      </c>
      <c r="D22" s="39">
        <f t="shared" si="0"/>
        <v>39</v>
      </c>
      <c r="E22" s="37">
        <v>0</v>
      </c>
      <c r="F22" s="22">
        <f>'公區成績'!M33</f>
        <v>21</v>
      </c>
      <c r="G22" s="39">
        <f t="shared" si="1"/>
        <v>39</v>
      </c>
      <c r="H22" s="37">
        <v>0</v>
      </c>
      <c r="I22" s="22">
        <f>'公區成績'!T33</f>
        <v>28</v>
      </c>
      <c r="J22" s="39">
        <f t="shared" si="2"/>
        <v>52</v>
      </c>
      <c r="K22" s="37">
        <v>0</v>
      </c>
      <c r="L22" s="22">
        <f>'公區成績'!AA33</f>
        <v>21</v>
      </c>
      <c r="M22" s="39">
        <f t="shared" si="3"/>
        <v>39</v>
      </c>
      <c r="N22" s="37">
        <v>0</v>
      </c>
      <c r="O22" s="22">
        <f>'公區成績'!AH33</f>
        <v>21</v>
      </c>
      <c r="P22" s="39">
        <f t="shared" si="4"/>
        <v>39</v>
      </c>
      <c r="Q22" s="40">
        <v>5</v>
      </c>
      <c r="R22" s="40">
        <v>5</v>
      </c>
      <c r="S22" s="40">
        <v>10</v>
      </c>
      <c r="T22" s="40">
        <v>5</v>
      </c>
      <c r="U22" s="146">
        <f>'班會活動'!B4</f>
        <v>4</v>
      </c>
      <c r="V22" s="146">
        <f>'初級輔導'!B4</f>
        <v>5</v>
      </c>
      <c r="W22" s="57">
        <f>AVERAGE(D22,G22,J22,M22,P22)+SUM(Q22:V22)</f>
        <v>75.6</v>
      </c>
      <c r="X22" s="52">
        <f t="shared" si="5"/>
        <v>16</v>
      </c>
    </row>
    <row r="23" spans="1:24" ht="16.5">
      <c r="A23" s="144" t="s">
        <v>131</v>
      </c>
      <c r="B23" s="37">
        <v>0</v>
      </c>
      <c r="C23" s="38">
        <f>'公區成績'!F37</f>
        <v>21</v>
      </c>
      <c r="D23" s="39">
        <f t="shared" si="0"/>
        <v>39</v>
      </c>
      <c r="E23" s="37">
        <v>0</v>
      </c>
      <c r="F23" s="38">
        <f>'公區成績'!M37</f>
        <v>21</v>
      </c>
      <c r="G23" s="39">
        <f t="shared" si="1"/>
        <v>39</v>
      </c>
      <c r="H23" s="37">
        <v>0</v>
      </c>
      <c r="I23" s="38">
        <f>'公區成績'!T37</f>
        <v>26.833333333333336</v>
      </c>
      <c r="J23" s="39">
        <f t="shared" si="2"/>
        <v>49.833333333333336</v>
      </c>
      <c r="K23" s="37">
        <v>0</v>
      </c>
      <c r="L23" s="38">
        <f>'公區成績'!AA37</f>
        <v>21</v>
      </c>
      <c r="M23" s="39">
        <f t="shared" si="3"/>
        <v>39</v>
      </c>
      <c r="N23" s="37">
        <v>0</v>
      </c>
      <c r="O23" s="38">
        <f>'公區成績'!AH37</f>
        <v>21</v>
      </c>
      <c r="P23" s="39">
        <f t="shared" si="4"/>
        <v>39</v>
      </c>
      <c r="Q23" s="40">
        <v>5</v>
      </c>
      <c r="R23" s="40">
        <v>5</v>
      </c>
      <c r="S23" s="40">
        <v>10</v>
      </c>
      <c r="T23" s="40">
        <v>5</v>
      </c>
      <c r="U23" s="40">
        <f>'班會活動'!B8</f>
        <v>4</v>
      </c>
      <c r="V23" s="40">
        <f>'初級輔導'!B8</f>
        <v>5</v>
      </c>
      <c r="W23" s="57">
        <f>AVERAGE(D23,G23,J23,M23,P23)+SUM(Q23:V23)</f>
        <v>75.16666666666667</v>
      </c>
      <c r="X23" s="52">
        <f t="shared" si="5"/>
        <v>17</v>
      </c>
    </row>
    <row r="25" spans="1:24" ht="16.5">
      <c r="A25" s="263" t="s">
        <v>22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</row>
    <row r="26" spans="1:24" ht="16.5">
      <c r="A26" s="263" t="s">
        <v>23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</row>
    <row r="27" spans="1:24" ht="16.5">
      <c r="A27" s="270" t="s">
        <v>24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</row>
    <row r="28" spans="1:24" ht="16.5">
      <c r="A28" s="264" t="s">
        <v>355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</sheetData>
  <sheetProtection/>
  <mergeCells count="15">
    <mergeCell ref="A28:X28"/>
    <mergeCell ref="N5:P5"/>
    <mergeCell ref="A25:X25"/>
    <mergeCell ref="A26:X26"/>
    <mergeCell ref="R4:R6"/>
    <mergeCell ref="S4:S6"/>
    <mergeCell ref="U4:U6"/>
    <mergeCell ref="V4:V6"/>
    <mergeCell ref="T4:T6"/>
    <mergeCell ref="A27:X27"/>
    <mergeCell ref="A1:X1"/>
    <mergeCell ref="A2:W2"/>
    <mergeCell ref="A3:W3"/>
    <mergeCell ref="B4:P4"/>
    <mergeCell ref="Q4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79">
      <selection activeCell="I95" sqref="I95"/>
    </sheetView>
  </sheetViews>
  <sheetFormatPr defaultColWidth="9.00390625" defaultRowHeight="16.5"/>
  <cols>
    <col min="1" max="1" width="16.00390625" style="0" customWidth="1"/>
    <col min="2" max="5" width="5.625" style="0" customWidth="1"/>
    <col min="6" max="6" width="5.50390625" style="0" customWidth="1"/>
    <col min="7" max="7" width="5.625" style="0" customWidth="1"/>
    <col min="8" max="8" width="10.125" style="0" customWidth="1"/>
  </cols>
  <sheetData>
    <row r="1" spans="1:8" ht="27" customHeight="1">
      <c r="A1" s="290" t="s">
        <v>356</v>
      </c>
      <c r="B1" s="291"/>
      <c r="C1" s="291"/>
      <c r="D1" s="291"/>
      <c r="E1" s="291"/>
      <c r="F1" s="291"/>
      <c r="G1" s="291"/>
      <c r="H1" s="291"/>
    </row>
    <row r="2" spans="1:8" ht="16.5" customHeight="1">
      <c r="A2" s="292" t="s">
        <v>49</v>
      </c>
      <c r="B2" s="295" t="s">
        <v>50</v>
      </c>
      <c r="C2" s="295" t="s">
        <v>32</v>
      </c>
      <c r="D2" s="295" t="s">
        <v>51</v>
      </c>
      <c r="E2" s="301" t="s">
        <v>114</v>
      </c>
      <c r="F2" s="300" t="s">
        <v>52</v>
      </c>
      <c r="G2" s="295" t="s">
        <v>53</v>
      </c>
      <c r="H2" s="292" t="s">
        <v>54</v>
      </c>
    </row>
    <row r="3" spans="1:8" ht="16.5">
      <c r="A3" s="293"/>
      <c r="B3" s="296"/>
      <c r="C3" s="298"/>
      <c r="D3" s="298"/>
      <c r="E3" s="302"/>
      <c r="F3" s="298"/>
      <c r="G3" s="298"/>
      <c r="H3" s="293"/>
    </row>
    <row r="4" spans="1:8" ht="28.5" customHeight="1">
      <c r="A4" s="294"/>
      <c r="B4" s="297"/>
      <c r="C4" s="299"/>
      <c r="D4" s="299"/>
      <c r="E4" s="303"/>
      <c r="F4" s="299"/>
      <c r="G4" s="299"/>
      <c r="H4" s="294"/>
    </row>
    <row r="5" spans="1:8" ht="16.5">
      <c r="A5" s="53"/>
      <c r="B5" s="288">
        <v>0.35</v>
      </c>
      <c r="C5" s="289"/>
      <c r="D5" s="289"/>
      <c r="E5" s="289"/>
      <c r="F5" s="289"/>
      <c r="G5" s="289"/>
      <c r="H5" s="53"/>
    </row>
    <row r="6" spans="1:8" ht="17.25">
      <c r="A6" s="150" t="s">
        <v>55</v>
      </c>
      <c r="B6" s="55">
        <v>5</v>
      </c>
      <c r="C6" s="55">
        <v>5</v>
      </c>
      <c r="D6" s="55">
        <v>10</v>
      </c>
      <c r="E6" s="55">
        <v>5</v>
      </c>
      <c r="F6" s="55">
        <f>'班會活動'!B19</f>
        <v>5</v>
      </c>
      <c r="G6" s="55">
        <f>'初級輔導'!B19</f>
        <v>5</v>
      </c>
      <c r="H6" s="54">
        <f aca="true" t="shared" si="0" ref="H6:H69">SUM(B6:G6)</f>
        <v>35</v>
      </c>
    </row>
    <row r="7" spans="1:8" ht="17.25">
      <c r="A7" s="150" t="s">
        <v>56</v>
      </c>
      <c r="B7" s="55">
        <v>5</v>
      </c>
      <c r="C7" s="55">
        <v>5</v>
      </c>
      <c r="D7" s="55">
        <v>10</v>
      </c>
      <c r="E7" s="55">
        <v>5</v>
      </c>
      <c r="F7" s="55">
        <f>'班會活動'!B20</f>
        <v>5</v>
      </c>
      <c r="G7" s="55">
        <f>'初級輔導'!B20</f>
        <v>5</v>
      </c>
      <c r="H7" s="54">
        <f t="shared" si="0"/>
        <v>35</v>
      </c>
    </row>
    <row r="8" spans="1:8" ht="17.25">
      <c r="A8" s="150" t="s">
        <v>57</v>
      </c>
      <c r="B8" s="55">
        <v>5</v>
      </c>
      <c r="C8" s="173">
        <v>0</v>
      </c>
      <c r="D8" s="55">
        <v>10</v>
      </c>
      <c r="E8" s="55">
        <v>5</v>
      </c>
      <c r="F8" s="55">
        <f>'班會活動'!B21</f>
        <v>0</v>
      </c>
      <c r="G8" s="55">
        <f>'初級輔導'!B21</f>
        <v>4</v>
      </c>
      <c r="H8" s="54">
        <f t="shared" si="0"/>
        <v>24</v>
      </c>
    </row>
    <row r="9" spans="1:8" ht="17.25">
      <c r="A9" s="150" t="s">
        <v>58</v>
      </c>
      <c r="B9" s="55">
        <v>5</v>
      </c>
      <c r="C9" s="173">
        <v>0</v>
      </c>
      <c r="D9" s="55">
        <v>10</v>
      </c>
      <c r="E9" s="55">
        <v>5</v>
      </c>
      <c r="F9" s="55">
        <f>'班會活動'!B22</f>
        <v>0</v>
      </c>
      <c r="G9" s="55">
        <f>'初級輔導'!B22</f>
        <v>4</v>
      </c>
      <c r="H9" s="54">
        <f t="shared" si="0"/>
        <v>24</v>
      </c>
    </row>
    <row r="10" spans="1:8" ht="17.25">
      <c r="A10" s="150" t="s">
        <v>59</v>
      </c>
      <c r="B10" s="55">
        <v>5</v>
      </c>
      <c r="C10" s="55">
        <v>5</v>
      </c>
      <c r="D10" s="55">
        <v>10</v>
      </c>
      <c r="E10" s="55">
        <v>5</v>
      </c>
      <c r="F10" s="55">
        <f>'班會活動'!B23</f>
        <v>3</v>
      </c>
      <c r="G10" s="55">
        <f>'初級輔導'!B23</f>
        <v>4</v>
      </c>
      <c r="H10" s="54">
        <f t="shared" si="0"/>
        <v>32</v>
      </c>
    </row>
    <row r="11" spans="1:8" ht="17.25">
      <c r="A11" s="150" t="s">
        <v>60</v>
      </c>
      <c r="B11" s="55">
        <v>5</v>
      </c>
      <c r="C11" s="55">
        <v>5</v>
      </c>
      <c r="D11" s="55">
        <v>10</v>
      </c>
      <c r="E11" s="55">
        <v>5</v>
      </c>
      <c r="F11" s="55">
        <f>'班會活動'!B24</f>
        <v>4</v>
      </c>
      <c r="G11" s="55">
        <f>'初級輔導'!B24</f>
        <v>5</v>
      </c>
      <c r="H11" s="54">
        <f t="shared" si="0"/>
        <v>34</v>
      </c>
    </row>
    <row r="12" spans="1:8" ht="17.25">
      <c r="A12" s="150" t="s">
        <v>61</v>
      </c>
      <c r="B12" s="55">
        <v>5</v>
      </c>
      <c r="C12" s="55">
        <v>5</v>
      </c>
      <c r="D12" s="55">
        <v>10</v>
      </c>
      <c r="E12" s="55">
        <v>5</v>
      </c>
      <c r="F12" s="55">
        <f>'班會活動'!B25</f>
        <v>5</v>
      </c>
      <c r="G12" s="55">
        <f>'初級輔導'!B25</f>
        <v>5</v>
      </c>
      <c r="H12" s="54">
        <f t="shared" si="0"/>
        <v>35</v>
      </c>
    </row>
    <row r="13" spans="1:8" ht="17.25">
      <c r="A13" s="150" t="s">
        <v>101</v>
      </c>
      <c r="B13" s="55">
        <v>5</v>
      </c>
      <c r="C13" s="55">
        <v>5</v>
      </c>
      <c r="D13" s="55">
        <v>10</v>
      </c>
      <c r="E13" s="55">
        <v>5</v>
      </c>
      <c r="F13" s="55">
        <f>'班會活動'!B26</f>
        <v>5</v>
      </c>
      <c r="G13" s="55">
        <f>'初級輔導'!B26</f>
        <v>5</v>
      </c>
      <c r="H13" s="54">
        <f t="shared" si="0"/>
        <v>35</v>
      </c>
    </row>
    <row r="14" spans="1:8" ht="17.25">
      <c r="A14" s="151" t="s">
        <v>62</v>
      </c>
      <c r="B14" s="55">
        <v>5</v>
      </c>
      <c r="C14" s="55">
        <v>5</v>
      </c>
      <c r="D14" s="55">
        <v>10</v>
      </c>
      <c r="E14" s="55">
        <v>5</v>
      </c>
      <c r="F14" s="55">
        <f>'班會活動'!B27</f>
        <v>5</v>
      </c>
      <c r="G14" s="55">
        <f>'初級輔導'!B27</f>
        <v>5</v>
      </c>
      <c r="H14" s="54">
        <f t="shared" si="0"/>
        <v>35</v>
      </c>
    </row>
    <row r="15" spans="1:8" ht="17.25">
      <c r="A15" s="151" t="s">
        <v>63</v>
      </c>
      <c r="B15" s="55">
        <v>5</v>
      </c>
      <c r="C15" s="55">
        <v>5</v>
      </c>
      <c r="D15" s="55">
        <v>10</v>
      </c>
      <c r="E15" s="55">
        <v>5</v>
      </c>
      <c r="F15" s="55">
        <f>'班會活動'!B28</f>
        <v>5</v>
      </c>
      <c r="G15" s="55">
        <f>'初級輔導'!B28</f>
        <v>5</v>
      </c>
      <c r="H15" s="54">
        <f t="shared" si="0"/>
        <v>35</v>
      </c>
    </row>
    <row r="16" spans="1:8" ht="17.25">
      <c r="A16" s="152" t="s">
        <v>333</v>
      </c>
      <c r="B16" s="55">
        <v>5</v>
      </c>
      <c r="C16" s="55">
        <v>5</v>
      </c>
      <c r="D16" s="55">
        <v>10</v>
      </c>
      <c r="E16" s="55">
        <v>5</v>
      </c>
      <c r="F16" s="56">
        <f>'班會活動'!H9</f>
        <v>5</v>
      </c>
      <c r="G16" s="56">
        <f>'初級輔導'!H9</f>
        <v>4</v>
      </c>
      <c r="H16" s="54">
        <f t="shared" si="0"/>
        <v>34</v>
      </c>
    </row>
    <row r="17" spans="1:8" ht="17.25">
      <c r="A17" s="152" t="s">
        <v>334</v>
      </c>
      <c r="B17" s="55">
        <v>5</v>
      </c>
      <c r="C17" s="173">
        <v>0</v>
      </c>
      <c r="D17" s="55">
        <v>10</v>
      </c>
      <c r="E17" s="55">
        <v>5</v>
      </c>
      <c r="F17" s="56">
        <f>'班會活動'!H10</f>
        <v>0</v>
      </c>
      <c r="G17" s="56">
        <f>'初級輔導'!H10</f>
        <v>0</v>
      </c>
      <c r="H17" s="54">
        <f t="shared" si="0"/>
        <v>20</v>
      </c>
    </row>
    <row r="18" spans="1:8" ht="17.25">
      <c r="A18" s="152" t="s">
        <v>135</v>
      </c>
      <c r="B18" s="55">
        <v>5</v>
      </c>
      <c r="C18" s="55">
        <v>5</v>
      </c>
      <c r="D18" s="55">
        <v>10</v>
      </c>
      <c r="E18" s="55">
        <v>5</v>
      </c>
      <c r="F18" s="56">
        <f>'班會活動'!H11</f>
        <v>5</v>
      </c>
      <c r="G18" s="56">
        <f>'初級輔導'!H11</f>
        <v>5</v>
      </c>
      <c r="H18" s="54">
        <f t="shared" si="0"/>
        <v>35</v>
      </c>
    </row>
    <row r="19" spans="1:8" ht="17.25">
      <c r="A19" s="152" t="s">
        <v>118</v>
      </c>
      <c r="B19" s="55">
        <v>5</v>
      </c>
      <c r="C19" s="55">
        <v>5</v>
      </c>
      <c r="D19" s="55">
        <v>10</v>
      </c>
      <c r="E19" s="55">
        <v>5</v>
      </c>
      <c r="F19" s="56">
        <f>'班會活動'!H12</f>
        <v>0</v>
      </c>
      <c r="G19" s="56">
        <f>'初級輔導'!H12</f>
        <v>0</v>
      </c>
      <c r="H19" s="54">
        <f t="shared" si="0"/>
        <v>25</v>
      </c>
    </row>
    <row r="20" spans="1:8" ht="17.25">
      <c r="A20" s="152" t="s">
        <v>335</v>
      </c>
      <c r="B20" s="55">
        <v>5</v>
      </c>
      <c r="C20" s="55">
        <v>5</v>
      </c>
      <c r="D20" s="55">
        <v>10</v>
      </c>
      <c r="E20" s="55">
        <v>5</v>
      </c>
      <c r="F20" s="56">
        <f>'班會活動'!H13</f>
        <v>4</v>
      </c>
      <c r="G20" s="56">
        <f>'初級輔導'!H13</f>
        <v>5</v>
      </c>
      <c r="H20" s="54">
        <f t="shared" si="0"/>
        <v>34</v>
      </c>
    </row>
    <row r="21" spans="1:8" ht="17.25">
      <c r="A21" s="152" t="s">
        <v>336</v>
      </c>
      <c r="B21" s="55">
        <v>5</v>
      </c>
      <c r="C21" s="55">
        <v>5</v>
      </c>
      <c r="D21" s="55">
        <v>10</v>
      </c>
      <c r="E21" s="55">
        <v>5</v>
      </c>
      <c r="F21" s="56">
        <f>'班會活動'!H14</f>
        <v>5</v>
      </c>
      <c r="G21" s="56">
        <f>'初級輔導'!H14</f>
        <v>5</v>
      </c>
      <c r="H21" s="54">
        <f t="shared" si="0"/>
        <v>35</v>
      </c>
    </row>
    <row r="22" spans="1:8" ht="17.25">
      <c r="A22" s="152" t="s">
        <v>117</v>
      </c>
      <c r="B22" s="55">
        <v>5</v>
      </c>
      <c r="C22" s="55">
        <v>5</v>
      </c>
      <c r="D22" s="55">
        <v>10</v>
      </c>
      <c r="E22" s="55">
        <v>5</v>
      </c>
      <c r="F22" s="56">
        <f>'班會活動'!H16</f>
        <v>5</v>
      </c>
      <c r="G22" s="56">
        <f>'初級輔導'!H16</f>
        <v>5</v>
      </c>
      <c r="H22" s="54">
        <f t="shared" si="0"/>
        <v>35</v>
      </c>
    </row>
    <row r="23" spans="1:8" ht="17.25">
      <c r="A23" s="152" t="s">
        <v>337</v>
      </c>
      <c r="B23" s="55">
        <v>5</v>
      </c>
      <c r="C23" s="55">
        <v>5</v>
      </c>
      <c r="D23" s="55">
        <v>10</v>
      </c>
      <c r="E23" s="55">
        <v>5</v>
      </c>
      <c r="F23" s="56">
        <f>'班會活動'!H17</f>
        <v>3</v>
      </c>
      <c r="G23" s="56">
        <f>'初級輔導'!H17</f>
        <v>4</v>
      </c>
      <c r="H23" s="54">
        <f t="shared" si="0"/>
        <v>32</v>
      </c>
    </row>
    <row r="24" spans="1:8" ht="17.25">
      <c r="A24" s="152" t="s">
        <v>340</v>
      </c>
      <c r="B24" s="55">
        <v>5</v>
      </c>
      <c r="C24" s="55">
        <v>5</v>
      </c>
      <c r="D24" s="55">
        <v>10</v>
      </c>
      <c r="E24" s="55">
        <v>5</v>
      </c>
      <c r="F24" s="56">
        <f>'班會活動'!H15</f>
        <v>3</v>
      </c>
      <c r="G24" s="56">
        <f>'初級輔導'!H15</f>
        <v>4</v>
      </c>
      <c r="H24" s="54">
        <f t="shared" si="0"/>
        <v>32</v>
      </c>
    </row>
    <row r="25" spans="1:8" ht="17.25">
      <c r="A25" s="153" t="s">
        <v>64</v>
      </c>
      <c r="B25" s="55">
        <v>5</v>
      </c>
      <c r="C25" s="55">
        <v>5</v>
      </c>
      <c r="D25" s="55">
        <v>10</v>
      </c>
      <c r="E25" s="55">
        <v>5</v>
      </c>
      <c r="F25" s="56">
        <f>'班會活動'!K7</f>
        <v>5</v>
      </c>
      <c r="G25" s="56">
        <f>'初級輔導'!K7</f>
        <v>5</v>
      </c>
      <c r="H25" s="54">
        <f t="shared" si="0"/>
        <v>35</v>
      </c>
    </row>
    <row r="26" spans="1:8" ht="17.25">
      <c r="A26" s="153" t="s">
        <v>65</v>
      </c>
      <c r="B26" s="55">
        <v>5</v>
      </c>
      <c r="C26" s="55">
        <v>5</v>
      </c>
      <c r="D26" s="55">
        <v>10</v>
      </c>
      <c r="E26" s="55">
        <v>5</v>
      </c>
      <c r="F26" s="56">
        <f>'班會活動'!K8</f>
        <v>5</v>
      </c>
      <c r="G26" s="56">
        <f>'初級輔導'!K8</f>
        <v>4</v>
      </c>
      <c r="H26" s="54">
        <f t="shared" si="0"/>
        <v>34</v>
      </c>
    </row>
    <row r="27" spans="1:8" ht="17.25">
      <c r="A27" s="153" t="s">
        <v>66</v>
      </c>
      <c r="B27" s="55">
        <v>5</v>
      </c>
      <c r="C27" s="55">
        <v>5</v>
      </c>
      <c r="D27" s="55">
        <v>10</v>
      </c>
      <c r="E27" s="55">
        <v>5</v>
      </c>
      <c r="F27" s="56">
        <f>'班會活動'!K9</f>
        <v>5</v>
      </c>
      <c r="G27" s="56">
        <f>'初級輔導'!K9</f>
        <v>5</v>
      </c>
      <c r="H27" s="54">
        <f t="shared" si="0"/>
        <v>35</v>
      </c>
    </row>
    <row r="28" spans="1:8" ht="17.25">
      <c r="A28" s="153" t="s">
        <v>102</v>
      </c>
      <c r="B28" s="55">
        <v>5</v>
      </c>
      <c r="C28" s="55">
        <v>5</v>
      </c>
      <c r="D28" s="55">
        <v>10</v>
      </c>
      <c r="E28" s="55">
        <v>5</v>
      </c>
      <c r="F28" s="56">
        <f>'班會活動'!K10</f>
        <v>5</v>
      </c>
      <c r="G28" s="56">
        <f>'初級輔導'!K10</f>
        <v>5</v>
      </c>
      <c r="H28" s="54">
        <f t="shared" si="0"/>
        <v>35</v>
      </c>
    </row>
    <row r="29" spans="1:8" ht="17.25">
      <c r="A29" s="153" t="s">
        <v>338</v>
      </c>
      <c r="B29" s="55">
        <v>5</v>
      </c>
      <c r="C29" s="55">
        <v>5</v>
      </c>
      <c r="D29" s="55">
        <v>10</v>
      </c>
      <c r="E29" s="55">
        <v>5</v>
      </c>
      <c r="F29" s="56">
        <f>'班會活動'!K13</f>
        <v>5</v>
      </c>
      <c r="G29" s="56">
        <f>'初級輔導'!K13</f>
        <v>5</v>
      </c>
      <c r="H29" s="54">
        <f t="shared" si="0"/>
        <v>35</v>
      </c>
    </row>
    <row r="30" spans="1:8" ht="17.25">
      <c r="A30" s="153" t="s">
        <v>136</v>
      </c>
      <c r="B30" s="55">
        <v>5</v>
      </c>
      <c r="C30" s="55">
        <v>5</v>
      </c>
      <c r="D30" s="55">
        <v>10</v>
      </c>
      <c r="E30" s="55">
        <v>5</v>
      </c>
      <c r="F30" s="56">
        <f>'班會活動'!K11</f>
        <v>5</v>
      </c>
      <c r="G30" s="56">
        <f>'初級輔導'!K11</f>
        <v>5</v>
      </c>
      <c r="H30" s="54">
        <f t="shared" si="0"/>
        <v>35</v>
      </c>
    </row>
    <row r="31" spans="1:8" ht="17.25">
      <c r="A31" s="153" t="s">
        <v>339</v>
      </c>
      <c r="B31" s="55">
        <v>5</v>
      </c>
      <c r="C31" s="55">
        <v>5</v>
      </c>
      <c r="D31" s="55">
        <v>10</v>
      </c>
      <c r="E31" s="55">
        <v>5</v>
      </c>
      <c r="F31" s="56">
        <f>'班會活動'!K12</f>
        <v>5</v>
      </c>
      <c r="G31" s="56">
        <f>'初級輔導'!K12</f>
        <v>5</v>
      </c>
      <c r="H31" s="54">
        <f t="shared" si="0"/>
        <v>35</v>
      </c>
    </row>
    <row r="32" spans="1:8" ht="17.25">
      <c r="A32" s="154" t="s">
        <v>67</v>
      </c>
      <c r="B32" s="55">
        <v>5</v>
      </c>
      <c r="C32" s="55">
        <v>5</v>
      </c>
      <c r="D32" s="55">
        <v>10</v>
      </c>
      <c r="E32" s="55">
        <v>5</v>
      </c>
      <c r="F32" s="56">
        <f>'班會活動'!E21</f>
        <v>5</v>
      </c>
      <c r="G32" s="56">
        <f>'初級輔導'!E21</f>
        <v>4</v>
      </c>
      <c r="H32" s="54">
        <f t="shared" si="0"/>
        <v>34</v>
      </c>
    </row>
    <row r="33" spans="1:8" ht="17.25">
      <c r="A33" s="154" t="s">
        <v>68</v>
      </c>
      <c r="B33" s="55">
        <v>5</v>
      </c>
      <c r="C33" s="173">
        <v>0</v>
      </c>
      <c r="D33" s="55">
        <v>10</v>
      </c>
      <c r="E33" s="55">
        <v>5</v>
      </c>
      <c r="F33" s="56">
        <f>'班會活動'!E22</f>
        <v>3</v>
      </c>
      <c r="G33" s="56">
        <f>'初級輔導'!E22</f>
        <v>5</v>
      </c>
      <c r="H33" s="54">
        <f t="shared" si="0"/>
        <v>28</v>
      </c>
    </row>
    <row r="34" spans="1:8" ht="17.25">
      <c r="A34" s="154" t="s">
        <v>69</v>
      </c>
      <c r="B34" s="55">
        <v>5</v>
      </c>
      <c r="C34" s="55">
        <v>5</v>
      </c>
      <c r="D34" s="55">
        <v>10</v>
      </c>
      <c r="E34" s="55">
        <v>5</v>
      </c>
      <c r="F34" s="56">
        <f>'班會活動'!E23</f>
        <v>0</v>
      </c>
      <c r="G34" s="56">
        <f>'初級輔導'!E23</f>
        <v>0</v>
      </c>
      <c r="H34" s="54">
        <f t="shared" si="0"/>
        <v>25</v>
      </c>
    </row>
    <row r="35" spans="1:8" ht="17.25">
      <c r="A35" s="154" t="s">
        <v>70</v>
      </c>
      <c r="B35" s="55">
        <v>5</v>
      </c>
      <c r="C35" s="55">
        <v>5</v>
      </c>
      <c r="D35" s="55">
        <v>10</v>
      </c>
      <c r="E35" s="55">
        <v>5</v>
      </c>
      <c r="F35" s="56">
        <f>'班會活動'!E24</f>
        <v>0</v>
      </c>
      <c r="G35" s="56">
        <f>'初級輔導'!E24</f>
        <v>0</v>
      </c>
      <c r="H35" s="54">
        <f t="shared" si="0"/>
        <v>25</v>
      </c>
    </row>
    <row r="36" spans="1:8" ht="17.25">
      <c r="A36" s="154" t="s">
        <v>71</v>
      </c>
      <c r="B36" s="55">
        <v>5</v>
      </c>
      <c r="C36" s="173">
        <v>0</v>
      </c>
      <c r="D36" s="55">
        <v>10</v>
      </c>
      <c r="E36" s="55">
        <v>5</v>
      </c>
      <c r="F36" s="56">
        <f>'班會活動'!E25</f>
        <v>4</v>
      </c>
      <c r="G36" s="56">
        <f>'初級輔導'!E25</f>
        <v>4</v>
      </c>
      <c r="H36" s="54">
        <f t="shared" si="0"/>
        <v>28</v>
      </c>
    </row>
    <row r="37" spans="1:8" ht="17.25">
      <c r="A37" s="154" t="s">
        <v>103</v>
      </c>
      <c r="B37" s="55">
        <v>5</v>
      </c>
      <c r="C37" s="173">
        <v>0</v>
      </c>
      <c r="D37" s="55">
        <v>10</v>
      </c>
      <c r="E37" s="55">
        <v>5</v>
      </c>
      <c r="F37" s="56">
        <f>'班會活動'!E26</f>
        <v>4</v>
      </c>
      <c r="G37" s="56">
        <f>'初級輔導'!E26</f>
        <v>4</v>
      </c>
      <c r="H37" s="54">
        <f t="shared" si="0"/>
        <v>28</v>
      </c>
    </row>
    <row r="38" spans="1:8" ht="17.25">
      <c r="A38" s="155" t="s">
        <v>72</v>
      </c>
      <c r="B38" s="55">
        <v>5</v>
      </c>
      <c r="C38" s="55">
        <v>5</v>
      </c>
      <c r="D38" s="55">
        <v>10</v>
      </c>
      <c r="E38" s="55">
        <v>5</v>
      </c>
      <c r="F38" s="56">
        <f>'班會活動'!E27</f>
        <v>0</v>
      </c>
      <c r="G38" s="56">
        <f>'初級輔導'!E27</f>
        <v>4</v>
      </c>
      <c r="H38" s="54">
        <f t="shared" si="0"/>
        <v>29</v>
      </c>
    </row>
    <row r="39" spans="1:8" ht="17.25">
      <c r="A39" s="155" t="s">
        <v>73</v>
      </c>
      <c r="B39" s="55">
        <v>5</v>
      </c>
      <c r="C39" s="55">
        <v>5</v>
      </c>
      <c r="D39" s="55">
        <v>10</v>
      </c>
      <c r="E39" s="55">
        <v>5</v>
      </c>
      <c r="F39" s="56">
        <f>'班會活動'!E28</f>
        <v>0</v>
      </c>
      <c r="G39" s="56">
        <f>'初級輔導'!E28</f>
        <v>0</v>
      </c>
      <c r="H39" s="54">
        <f t="shared" si="0"/>
        <v>25</v>
      </c>
    </row>
    <row r="40" spans="1:8" ht="17.25">
      <c r="A40" s="156" t="s">
        <v>74</v>
      </c>
      <c r="B40" s="55">
        <v>5</v>
      </c>
      <c r="C40" s="55">
        <v>5</v>
      </c>
      <c r="D40" s="55">
        <v>10</v>
      </c>
      <c r="E40" s="55">
        <v>5</v>
      </c>
      <c r="F40" s="56">
        <f>'班會活動'!K20</f>
        <v>5</v>
      </c>
      <c r="G40" s="56">
        <f>'初級輔導'!K20</f>
        <v>5</v>
      </c>
      <c r="H40" s="54">
        <f t="shared" si="0"/>
        <v>35</v>
      </c>
    </row>
    <row r="41" spans="1:8" ht="17.25">
      <c r="A41" s="156" t="s">
        <v>341</v>
      </c>
      <c r="B41" s="55">
        <v>5</v>
      </c>
      <c r="C41" s="55">
        <v>5</v>
      </c>
      <c r="D41" s="55">
        <v>10</v>
      </c>
      <c r="E41" s="55">
        <v>5</v>
      </c>
      <c r="F41" s="56">
        <f>'班會活動'!K21</f>
        <v>5</v>
      </c>
      <c r="G41" s="56">
        <f>'初級輔導'!K21</f>
        <v>5</v>
      </c>
      <c r="H41" s="54">
        <f t="shared" si="0"/>
        <v>35</v>
      </c>
    </row>
    <row r="42" spans="1:8" ht="17.25">
      <c r="A42" s="156" t="s">
        <v>75</v>
      </c>
      <c r="B42" s="55">
        <v>5</v>
      </c>
      <c r="C42" s="55">
        <v>5</v>
      </c>
      <c r="D42" s="55">
        <v>10</v>
      </c>
      <c r="E42" s="55">
        <v>5</v>
      </c>
      <c r="F42" s="56">
        <f>'班會活動'!K22</f>
        <v>5</v>
      </c>
      <c r="G42" s="56">
        <f>'初級輔導'!K22</f>
        <v>5</v>
      </c>
      <c r="H42" s="54">
        <f t="shared" si="0"/>
        <v>35</v>
      </c>
    </row>
    <row r="43" spans="1:8" ht="17.25">
      <c r="A43" s="156" t="s">
        <v>342</v>
      </c>
      <c r="B43" s="55">
        <v>5</v>
      </c>
      <c r="C43" s="55">
        <v>5</v>
      </c>
      <c r="D43" s="55">
        <v>10</v>
      </c>
      <c r="E43" s="55">
        <v>5</v>
      </c>
      <c r="F43" s="56">
        <f>'班會活動'!K23</f>
        <v>5</v>
      </c>
      <c r="G43" s="56">
        <f>'初級輔導'!K23</f>
        <v>5</v>
      </c>
      <c r="H43" s="54">
        <f t="shared" si="0"/>
        <v>35</v>
      </c>
    </row>
    <row r="44" spans="1:8" ht="17.25">
      <c r="A44" s="156" t="s">
        <v>76</v>
      </c>
      <c r="B44" s="55">
        <v>5</v>
      </c>
      <c r="C44" s="55">
        <v>5</v>
      </c>
      <c r="D44" s="55">
        <v>10</v>
      </c>
      <c r="E44" s="55">
        <v>5</v>
      </c>
      <c r="F44" s="56">
        <f>'班會活動'!K24</f>
        <v>5</v>
      </c>
      <c r="G44" s="56">
        <f>'初級輔導'!K24</f>
        <v>5</v>
      </c>
      <c r="H44" s="54">
        <f t="shared" si="0"/>
        <v>35</v>
      </c>
    </row>
    <row r="45" spans="1:8" ht="17.25">
      <c r="A45" s="156" t="s">
        <v>77</v>
      </c>
      <c r="B45" s="55">
        <v>5</v>
      </c>
      <c r="C45" s="55">
        <v>5</v>
      </c>
      <c r="D45" s="55">
        <v>10</v>
      </c>
      <c r="E45" s="55">
        <v>5</v>
      </c>
      <c r="F45" s="56">
        <f>'班會活動'!K25</f>
        <v>5</v>
      </c>
      <c r="G45" s="56">
        <f>'初級輔導'!K25</f>
        <v>5</v>
      </c>
      <c r="H45" s="54">
        <f t="shared" si="0"/>
        <v>35</v>
      </c>
    </row>
    <row r="46" spans="1:8" ht="17.25">
      <c r="A46" s="157" t="s">
        <v>137</v>
      </c>
      <c r="B46" s="55">
        <v>5</v>
      </c>
      <c r="C46" s="55">
        <v>5</v>
      </c>
      <c r="D46" s="55">
        <v>10</v>
      </c>
      <c r="E46" s="55">
        <v>5</v>
      </c>
      <c r="F46" s="56">
        <f>'班會活動'!K26</f>
        <v>5</v>
      </c>
      <c r="G46" s="56">
        <f>'初級輔導'!K26</f>
        <v>5</v>
      </c>
      <c r="H46" s="54">
        <f t="shared" si="0"/>
        <v>35</v>
      </c>
    </row>
    <row r="47" spans="1:8" ht="17.25">
      <c r="A47" s="158" t="s">
        <v>138</v>
      </c>
      <c r="B47" s="55">
        <v>5</v>
      </c>
      <c r="C47" s="173">
        <v>3</v>
      </c>
      <c r="D47" s="55">
        <v>10</v>
      </c>
      <c r="E47" s="55">
        <v>5</v>
      </c>
      <c r="F47" s="56">
        <f>'班會活動'!E7</f>
        <v>0</v>
      </c>
      <c r="G47" s="56">
        <f>'初級輔導'!E7</f>
        <v>0</v>
      </c>
      <c r="H47" s="54">
        <f t="shared" si="0"/>
        <v>23</v>
      </c>
    </row>
    <row r="48" spans="1:8" ht="17.25">
      <c r="A48" s="158" t="s">
        <v>139</v>
      </c>
      <c r="B48" s="55">
        <v>5</v>
      </c>
      <c r="C48" s="55">
        <v>5</v>
      </c>
      <c r="D48" s="55">
        <v>10</v>
      </c>
      <c r="E48" s="55">
        <v>5</v>
      </c>
      <c r="F48" s="56">
        <f>'班會活動'!E8</f>
        <v>3</v>
      </c>
      <c r="G48" s="56">
        <f>'初級輔導'!E8</f>
        <v>4</v>
      </c>
      <c r="H48" s="54">
        <f t="shared" si="0"/>
        <v>32</v>
      </c>
    </row>
    <row r="49" spans="1:8" ht="17.25">
      <c r="A49" s="158" t="s">
        <v>140</v>
      </c>
      <c r="B49" s="55">
        <v>5</v>
      </c>
      <c r="C49" s="173">
        <v>3</v>
      </c>
      <c r="D49" s="55">
        <v>10</v>
      </c>
      <c r="E49" s="55">
        <v>5</v>
      </c>
      <c r="F49" s="56">
        <f>'班會活動'!E9</f>
        <v>4</v>
      </c>
      <c r="G49" s="56">
        <f>'初級輔導'!E9</f>
        <v>0</v>
      </c>
      <c r="H49" s="54">
        <f t="shared" si="0"/>
        <v>27</v>
      </c>
    </row>
    <row r="50" spans="1:8" ht="17.25">
      <c r="A50" s="158" t="s">
        <v>141</v>
      </c>
      <c r="B50" s="55">
        <v>5</v>
      </c>
      <c r="C50" s="55">
        <v>5</v>
      </c>
      <c r="D50" s="55">
        <v>10</v>
      </c>
      <c r="E50" s="55">
        <v>5</v>
      </c>
      <c r="F50" s="56">
        <f>'班會活動'!E10</f>
        <v>4</v>
      </c>
      <c r="G50" s="56">
        <f>'初級輔導'!E10</f>
        <v>4</v>
      </c>
      <c r="H50" s="54">
        <f t="shared" si="0"/>
        <v>33</v>
      </c>
    </row>
    <row r="51" spans="1:8" ht="17.25">
      <c r="A51" s="158" t="s">
        <v>343</v>
      </c>
      <c r="B51" s="55">
        <v>5</v>
      </c>
      <c r="C51" s="55">
        <v>5</v>
      </c>
      <c r="D51" s="55">
        <v>10</v>
      </c>
      <c r="E51" s="55">
        <v>5</v>
      </c>
      <c r="F51" s="56">
        <f>'班會活動'!E11</f>
        <v>5</v>
      </c>
      <c r="G51" s="56">
        <f>'初級輔導'!E11</f>
        <v>5</v>
      </c>
      <c r="H51" s="54">
        <f t="shared" si="0"/>
        <v>35</v>
      </c>
    </row>
    <row r="52" spans="1:8" ht="17.25">
      <c r="A52" s="158" t="s">
        <v>142</v>
      </c>
      <c r="B52" s="55">
        <v>5</v>
      </c>
      <c r="C52" s="55">
        <v>5</v>
      </c>
      <c r="D52" s="55">
        <v>10</v>
      </c>
      <c r="E52" s="55">
        <v>5</v>
      </c>
      <c r="F52" s="56">
        <f>'班會活動'!E12</f>
        <v>3</v>
      </c>
      <c r="G52" s="56">
        <f>'初級輔導'!E12</f>
        <v>5</v>
      </c>
      <c r="H52" s="54">
        <f t="shared" si="0"/>
        <v>33</v>
      </c>
    </row>
    <row r="53" spans="1:8" ht="17.25">
      <c r="A53" s="158" t="s">
        <v>344</v>
      </c>
      <c r="B53" s="55">
        <v>5</v>
      </c>
      <c r="C53" s="55">
        <v>5</v>
      </c>
      <c r="D53" s="55">
        <v>10</v>
      </c>
      <c r="E53" s="55">
        <v>5</v>
      </c>
      <c r="F53" s="56">
        <f>'班會活動'!E13</f>
        <v>3</v>
      </c>
      <c r="G53" s="56">
        <f>'初級輔導'!E13</f>
        <v>4</v>
      </c>
      <c r="H53" s="54">
        <f t="shared" si="0"/>
        <v>32</v>
      </c>
    </row>
    <row r="54" spans="1:8" ht="17.25">
      <c r="A54" s="159" t="s">
        <v>116</v>
      </c>
      <c r="B54" s="55">
        <v>5</v>
      </c>
      <c r="C54" s="55">
        <v>5</v>
      </c>
      <c r="D54" s="55">
        <v>10</v>
      </c>
      <c r="E54" s="55">
        <v>5</v>
      </c>
      <c r="F54" s="56">
        <f>'班會活動'!E14</f>
        <v>4</v>
      </c>
      <c r="G54" s="56">
        <f>'初級輔導'!E14</f>
        <v>4</v>
      </c>
      <c r="H54" s="54">
        <f t="shared" si="0"/>
        <v>33</v>
      </c>
    </row>
    <row r="55" spans="1:8" ht="17.25">
      <c r="A55" s="160" t="s">
        <v>78</v>
      </c>
      <c r="B55" s="55">
        <v>5</v>
      </c>
      <c r="C55" s="55">
        <v>5</v>
      </c>
      <c r="D55" s="55">
        <v>10</v>
      </c>
      <c r="E55" s="55">
        <v>5</v>
      </c>
      <c r="F55" s="56">
        <f>'班會活動'!K28</f>
        <v>4</v>
      </c>
      <c r="G55" s="56">
        <f>'初級輔導'!K28</f>
        <v>4</v>
      </c>
      <c r="H55" s="54">
        <f t="shared" si="0"/>
        <v>33</v>
      </c>
    </row>
    <row r="56" spans="1:8" ht="17.25">
      <c r="A56" s="160" t="s">
        <v>79</v>
      </c>
      <c r="B56" s="55">
        <v>5</v>
      </c>
      <c r="C56" s="55">
        <v>5</v>
      </c>
      <c r="D56" s="55">
        <v>10</v>
      </c>
      <c r="E56" s="55">
        <v>5</v>
      </c>
      <c r="F56" s="56">
        <f>'班會活動'!K29</f>
        <v>5</v>
      </c>
      <c r="G56" s="56">
        <f>'初級輔導'!K29</f>
        <v>5</v>
      </c>
      <c r="H56" s="54">
        <f t="shared" si="0"/>
        <v>35</v>
      </c>
    </row>
    <row r="57" spans="1:8" ht="17.25">
      <c r="A57" s="160" t="s">
        <v>143</v>
      </c>
      <c r="B57" s="55">
        <v>5</v>
      </c>
      <c r="C57" s="55">
        <v>5</v>
      </c>
      <c r="D57" s="55">
        <v>10</v>
      </c>
      <c r="E57" s="55">
        <v>5</v>
      </c>
      <c r="F57" s="56">
        <f>'班會活動'!K30</f>
        <v>5</v>
      </c>
      <c r="G57" s="56">
        <f>'初級輔導'!K30</f>
        <v>5</v>
      </c>
      <c r="H57" s="54">
        <f t="shared" si="0"/>
        <v>35</v>
      </c>
    </row>
    <row r="58" spans="1:8" ht="17.25">
      <c r="A58" s="160" t="s">
        <v>345</v>
      </c>
      <c r="B58" s="55">
        <v>5</v>
      </c>
      <c r="C58" s="55">
        <v>5</v>
      </c>
      <c r="D58" s="55">
        <v>10</v>
      </c>
      <c r="E58" s="55">
        <v>5</v>
      </c>
      <c r="F58" s="56">
        <f>'班會活動'!K31</f>
        <v>5</v>
      </c>
      <c r="G58" s="56">
        <f>'初級輔導'!K31</f>
        <v>5</v>
      </c>
      <c r="H58" s="54">
        <f t="shared" si="0"/>
        <v>35</v>
      </c>
    </row>
    <row r="59" spans="1:8" ht="17.25">
      <c r="A59" s="160" t="s">
        <v>346</v>
      </c>
      <c r="B59" s="55">
        <v>5</v>
      </c>
      <c r="C59" s="55">
        <v>5</v>
      </c>
      <c r="D59" s="55">
        <v>10</v>
      </c>
      <c r="E59" s="55">
        <v>5</v>
      </c>
      <c r="F59" s="56">
        <f>'班會活動'!E39</f>
        <v>5</v>
      </c>
      <c r="G59" s="56">
        <f>'初級輔導'!E39</f>
        <v>5</v>
      </c>
      <c r="H59" s="54">
        <f t="shared" si="0"/>
        <v>35</v>
      </c>
    </row>
    <row r="60" spans="1:8" ht="17.25">
      <c r="A60" s="161" t="s">
        <v>347</v>
      </c>
      <c r="B60" s="55">
        <v>5</v>
      </c>
      <c r="C60" s="55">
        <v>5</v>
      </c>
      <c r="D60" s="55">
        <v>10</v>
      </c>
      <c r="E60" s="55">
        <v>5</v>
      </c>
      <c r="F60" s="56">
        <f>'班會活動'!H26</f>
        <v>4</v>
      </c>
      <c r="G60" s="56">
        <f>'初級輔導'!H26</f>
        <v>4</v>
      </c>
      <c r="H60" s="54">
        <f t="shared" si="0"/>
        <v>33</v>
      </c>
    </row>
    <row r="61" spans="1:8" ht="17.25">
      <c r="A61" s="161" t="s">
        <v>144</v>
      </c>
      <c r="B61" s="55">
        <v>5</v>
      </c>
      <c r="C61" s="55">
        <v>5</v>
      </c>
      <c r="D61" s="55">
        <v>10</v>
      </c>
      <c r="E61" s="55">
        <v>5</v>
      </c>
      <c r="F61" s="56">
        <f>'班會活動'!H27</f>
        <v>0</v>
      </c>
      <c r="G61" s="56">
        <f>'初級輔導'!H27</f>
        <v>0</v>
      </c>
      <c r="H61" s="54">
        <f t="shared" si="0"/>
        <v>25</v>
      </c>
    </row>
    <row r="62" spans="1:8" ht="17.25">
      <c r="A62" s="161" t="s">
        <v>145</v>
      </c>
      <c r="B62" s="55">
        <v>5</v>
      </c>
      <c r="C62" s="173">
        <v>0</v>
      </c>
      <c r="D62" s="55">
        <v>10</v>
      </c>
      <c r="E62" s="55">
        <v>5</v>
      </c>
      <c r="F62" s="56">
        <f>'班會活動'!H28</f>
        <v>0</v>
      </c>
      <c r="G62" s="56">
        <f>'初級輔導'!H28</f>
        <v>0</v>
      </c>
      <c r="H62" s="54">
        <f t="shared" si="0"/>
        <v>20</v>
      </c>
    </row>
    <row r="63" spans="1:8" ht="17.25">
      <c r="A63" s="161" t="s">
        <v>146</v>
      </c>
      <c r="B63" s="55">
        <v>5</v>
      </c>
      <c r="C63" s="55">
        <v>5</v>
      </c>
      <c r="D63" s="55">
        <v>10</v>
      </c>
      <c r="E63" s="55">
        <v>5</v>
      </c>
      <c r="F63" s="56">
        <f>'班會活動'!H29</f>
        <v>4</v>
      </c>
      <c r="G63" s="56">
        <f>'初級輔導'!H29</f>
        <v>5</v>
      </c>
      <c r="H63" s="54">
        <f t="shared" si="0"/>
        <v>34</v>
      </c>
    </row>
    <row r="64" spans="1:8" ht="17.25">
      <c r="A64" s="161" t="s">
        <v>147</v>
      </c>
      <c r="B64" s="55">
        <v>5</v>
      </c>
      <c r="C64" s="55">
        <v>5</v>
      </c>
      <c r="D64" s="55">
        <v>10</v>
      </c>
      <c r="E64" s="55">
        <v>5</v>
      </c>
      <c r="F64" s="56">
        <f>'班會活動'!H30</f>
        <v>3</v>
      </c>
      <c r="G64" s="56">
        <f>'初級輔導'!H30</f>
        <v>0</v>
      </c>
      <c r="H64" s="54">
        <f t="shared" si="0"/>
        <v>28</v>
      </c>
    </row>
    <row r="65" spans="1:8" ht="17.25">
      <c r="A65" s="161" t="s">
        <v>148</v>
      </c>
      <c r="B65" s="55">
        <v>5</v>
      </c>
      <c r="C65" s="173">
        <v>0</v>
      </c>
      <c r="D65" s="55">
        <v>10</v>
      </c>
      <c r="E65" s="55">
        <v>5</v>
      </c>
      <c r="F65" s="56">
        <f>'班會活動'!H31</f>
        <v>0</v>
      </c>
      <c r="G65" s="56">
        <f>'初級輔導'!H31</f>
        <v>0</v>
      </c>
      <c r="H65" s="54">
        <f t="shared" si="0"/>
        <v>20</v>
      </c>
    </row>
    <row r="66" spans="1:8" ht="17.25">
      <c r="A66" s="161" t="s">
        <v>149</v>
      </c>
      <c r="B66" s="55">
        <v>5</v>
      </c>
      <c r="C66" s="55">
        <v>5</v>
      </c>
      <c r="D66" s="55">
        <v>10</v>
      </c>
      <c r="E66" s="55">
        <v>5</v>
      </c>
      <c r="F66" s="56">
        <f>'班會活動'!H32</f>
        <v>5</v>
      </c>
      <c r="G66" s="56">
        <f>'初級輔導'!H32</f>
        <v>5</v>
      </c>
      <c r="H66" s="54">
        <f t="shared" si="0"/>
        <v>35</v>
      </c>
    </row>
    <row r="67" spans="1:8" ht="17.25">
      <c r="A67" s="161" t="s">
        <v>150</v>
      </c>
      <c r="B67" s="55">
        <v>5</v>
      </c>
      <c r="C67" s="55">
        <v>5</v>
      </c>
      <c r="D67" s="55">
        <v>10</v>
      </c>
      <c r="E67" s="55">
        <v>5</v>
      </c>
      <c r="F67" s="56">
        <f>'班會活動'!H33</f>
        <v>5</v>
      </c>
      <c r="G67" s="56">
        <f>'初級輔導'!H33</f>
        <v>5</v>
      </c>
      <c r="H67" s="54">
        <f t="shared" si="0"/>
        <v>35</v>
      </c>
    </row>
    <row r="68" spans="1:8" ht="17.25">
      <c r="A68" s="161" t="s">
        <v>348</v>
      </c>
      <c r="B68" s="55">
        <v>5</v>
      </c>
      <c r="C68" s="55">
        <v>5</v>
      </c>
      <c r="D68" s="55">
        <v>10</v>
      </c>
      <c r="E68" s="55">
        <v>5</v>
      </c>
      <c r="F68" s="162">
        <f>'班會活動'!H34</f>
        <v>5</v>
      </c>
      <c r="G68" s="162">
        <f>'初級輔導'!H34</f>
        <v>4</v>
      </c>
      <c r="H68" s="54">
        <f t="shared" si="0"/>
        <v>34</v>
      </c>
    </row>
    <row r="69" spans="1:8" ht="17.25">
      <c r="A69" s="161" t="s">
        <v>349</v>
      </c>
      <c r="B69" s="55">
        <v>5</v>
      </c>
      <c r="C69" s="55">
        <v>5</v>
      </c>
      <c r="D69" s="55">
        <v>10</v>
      </c>
      <c r="E69" s="55">
        <v>5</v>
      </c>
      <c r="F69" s="162">
        <f>'班會活動'!H35</f>
        <v>5</v>
      </c>
      <c r="G69" s="162">
        <f>'初級輔導'!H35</f>
        <v>5</v>
      </c>
      <c r="H69" s="54">
        <f t="shared" si="0"/>
        <v>35</v>
      </c>
    </row>
    <row r="70" spans="1:8" ht="17.25">
      <c r="A70" s="161" t="s">
        <v>350</v>
      </c>
      <c r="B70" s="55">
        <v>5</v>
      </c>
      <c r="C70" s="55">
        <v>5</v>
      </c>
      <c r="D70" s="55">
        <v>10</v>
      </c>
      <c r="E70" s="55">
        <v>5</v>
      </c>
      <c r="F70" s="162">
        <f>'班會活動'!H36</f>
        <v>5</v>
      </c>
      <c r="G70" s="162">
        <f>'初級輔導'!H36</f>
        <v>5</v>
      </c>
      <c r="H70" s="54">
        <f aca="true" t="shared" si="1" ref="H70:H89">SUM(B70:G70)</f>
        <v>35</v>
      </c>
    </row>
    <row r="71" spans="1:8" ht="17.25">
      <c r="A71" s="163" t="s">
        <v>80</v>
      </c>
      <c r="B71" s="55">
        <v>5</v>
      </c>
      <c r="C71" s="55">
        <v>5</v>
      </c>
      <c r="D71" s="55">
        <v>10</v>
      </c>
      <c r="E71" s="55">
        <v>5</v>
      </c>
      <c r="F71" s="162">
        <f>'班會活動'!B34</f>
        <v>4</v>
      </c>
      <c r="G71" s="162">
        <f>'初級輔導'!B34</f>
        <v>4</v>
      </c>
      <c r="H71" s="54">
        <f t="shared" si="1"/>
        <v>33</v>
      </c>
    </row>
    <row r="72" spans="1:8" ht="17.25">
      <c r="A72" s="163" t="s">
        <v>81</v>
      </c>
      <c r="B72" s="55">
        <v>5</v>
      </c>
      <c r="C72" s="55">
        <v>5</v>
      </c>
      <c r="D72" s="55">
        <v>10</v>
      </c>
      <c r="E72" s="55">
        <v>5</v>
      </c>
      <c r="F72" s="162">
        <f>'班會活動'!B35</f>
        <v>5</v>
      </c>
      <c r="G72" s="162">
        <f>'初級輔導'!B35</f>
        <v>5</v>
      </c>
      <c r="H72" s="54">
        <f t="shared" si="1"/>
        <v>35</v>
      </c>
    </row>
    <row r="73" spans="1:8" ht="17.25">
      <c r="A73" s="163" t="s">
        <v>82</v>
      </c>
      <c r="B73" s="55">
        <v>5</v>
      </c>
      <c r="C73" s="55">
        <v>5</v>
      </c>
      <c r="D73" s="55">
        <v>10</v>
      </c>
      <c r="E73" s="55">
        <v>5</v>
      </c>
      <c r="F73" s="162">
        <f>'班會活動'!B36</f>
        <v>5</v>
      </c>
      <c r="G73" s="162">
        <f>'初級輔導'!B36</f>
        <v>5</v>
      </c>
      <c r="H73" s="54">
        <f t="shared" si="1"/>
        <v>35</v>
      </c>
    </row>
    <row r="74" spans="1:8" ht="17.25">
      <c r="A74" s="163" t="s">
        <v>104</v>
      </c>
      <c r="B74" s="55">
        <v>5</v>
      </c>
      <c r="C74" s="55">
        <v>5</v>
      </c>
      <c r="D74" s="55">
        <v>10</v>
      </c>
      <c r="E74" s="55">
        <v>5</v>
      </c>
      <c r="F74" s="162">
        <f>'班會活動'!B37</f>
        <v>5</v>
      </c>
      <c r="G74" s="162">
        <f>'初級輔導'!B37</f>
        <v>5</v>
      </c>
      <c r="H74" s="54">
        <f t="shared" si="1"/>
        <v>35</v>
      </c>
    </row>
    <row r="75" spans="1:8" ht="17.25">
      <c r="A75" s="163" t="s">
        <v>83</v>
      </c>
      <c r="B75" s="55">
        <v>5</v>
      </c>
      <c r="C75" s="55">
        <v>5</v>
      </c>
      <c r="D75" s="55">
        <v>10</v>
      </c>
      <c r="E75" s="55">
        <v>5</v>
      </c>
      <c r="F75" s="162">
        <f>'班會活動'!B38</f>
        <v>5</v>
      </c>
      <c r="G75" s="162">
        <f>'初級輔導'!B38</f>
        <v>5</v>
      </c>
      <c r="H75" s="54">
        <f t="shared" si="1"/>
        <v>35</v>
      </c>
    </row>
    <row r="76" spans="1:8" ht="17.25">
      <c r="A76" s="163" t="s">
        <v>112</v>
      </c>
      <c r="B76" s="55">
        <v>5</v>
      </c>
      <c r="C76" s="55">
        <v>5</v>
      </c>
      <c r="D76" s="55">
        <v>10</v>
      </c>
      <c r="E76" s="55">
        <v>5</v>
      </c>
      <c r="F76" s="162">
        <f>'班會活動'!B39</f>
        <v>4</v>
      </c>
      <c r="G76" s="162">
        <f>'初級輔導'!B39</f>
        <v>5</v>
      </c>
      <c r="H76" s="54">
        <f t="shared" si="1"/>
        <v>34</v>
      </c>
    </row>
    <row r="77" spans="1:8" ht="17.25">
      <c r="A77" s="164" t="s">
        <v>84</v>
      </c>
      <c r="B77" s="55">
        <v>5</v>
      </c>
      <c r="C77" s="55">
        <v>5</v>
      </c>
      <c r="D77" s="55">
        <v>10</v>
      </c>
      <c r="E77" s="55">
        <v>5</v>
      </c>
      <c r="F77" s="165">
        <f>'班會活動'!K33</f>
        <v>4</v>
      </c>
      <c r="G77" s="165">
        <f>'初級輔導'!K33</f>
        <v>4</v>
      </c>
      <c r="H77" s="54">
        <f t="shared" si="1"/>
        <v>33</v>
      </c>
    </row>
    <row r="78" spans="1:8" ht="17.25">
      <c r="A78" s="164" t="s">
        <v>105</v>
      </c>
      <c r="B78" s="55">
        <v>5</v>
      </c>
      <c r="C78" s="173">
        <v>0</v>
      </c>
      <c r="D78" s="55">
        <v>10</v>
      </c>
      <c r="E78" s="55">
        <v>5</v>
      </c>
      <c r="F78" s="165">
        <f>'班會活動'!K34</f>
        <v>0</v>
      </c>
      <c r="G78" s="165">
        <f>'初級輔導'!K34</f>
        <v>4</v>
      </c>
      <c r="H78" s="54">
        <f t="shared" si="1"/>
        <v>24</v>
      </c>
    </row>
    <row r="79" spans="1:8" ht="17.25">
      <c r="A79" s="164" t="s">
        <v>85</v>
      </c>
      <c r="B79" s="55">
        <v>5</v>
      </c>
      <c r="C79" s="55">
        <v>5</v>
      </c>
      <c r="D79" s="55">
        <v>10</v>
      </c>
      <c r="E79" s="55">
        <v>5</v>
      </c>
      <c r="F79" s="165">
        <f>'班會活動'!K35</f>
        <v>5</v>
      </c>
      <c r="G79" s="165">
        <f>'初級輔導'!K35</f>
        <v>5</v>
      </c>
      <c r="H79" s="54">
        <f t="shared" si="1"/>
        <v>35</v>
      </c>
    </row>
    <row r="80" spans="1:8" ht="17.25">
      <c r="A80" s="164" t="s">
        <v>113</v>
      </c>
      <c r="B80" s="55">
        <v>5</v>
      </c>
      <c r="C80" s="55">
        <v>5</v>
      </c>
      <c r="D80" s="55">
        <v>10</v>
      </c>
      <c r="E80" s="55">
        <v>5</v>
      </c>
      <c r="F80" s="165">
        <f>'班會活動'!K36</f>
        <v>4</v>
      </c>
      <c r="G80" s="165">
        <f>'初級輔導'!K36</f>
        <v>5</v>
      </c>
      <c r="H80" s="54">
        <f t="shared" si="1"/>
        <v>34</v>
      </c>
    </row>
    <row r="81" spans="1:8" ht="17.25">
      <c r="A81" s="164" t="s">
        <v>86</v>
      </c>
      <c r="B81" s="55">
        <v>5</v>
      </c>
      <c r="C81" s="55">
        <v>5</v>
      </c>
      <c r="D81" s="55">
        <v>10</v>
      </c>
      <c r="E81" s="55">
        <v>5</v>
      </c>
      <c r="F81" s="165">
        <f>'班會活動'!K37</f>
        <v>4</v>
      </c>
      <c r="G81" s="165">
        <f>'初級輔導'!K37</f>
        <v>4</v>
      </c>
      <c r="H81" s="54">
        <f t="shared" si="1"/>
        <v>33</v>
      </c>
    </row>
    <row r="82" spans="1:8" ht="17.25">
      <c r="A82" s="164" t="s">
        <v>151</v>
      </c>
      <c r="B82" s="55">
        <v>5</v>
      </c>
      <c r="C82" s="55">
        <v>5</v>
      </c>
      <c r="D82" s="55">
        <v>10</v>
      </c>
      <c r="E82" s="55">
        <v>5</v>
      </c>
      <c r="F82" s="165">
        <f>'班會活動'!K38</f>
        <v>4</v>
      </c>
      <c r="G82" s="165">
        <f>'初級輔導'!K38</f>
        <v>4</v>
      </c>
      <c r="H82" s="54">
        <f t="shared" si="1"/>
        <v>33</v>
      </c>
    </row>
    <row r="83" spans="1:8" ht="17.25">
      <c r="A83" s="164" t="s">
        <v>106</v>
      </c>
      <c r="B83" s="55">
        <v>5</v>
      </c>
      <c r="C83" s="55">
        <v>5</v>
      </c>
      <c r="D83" s="55">
        <v>10</v>
      </c>
      <c r="E83" s="55">
        <v>5</v>
      </c>
      <c r="F83" s="165">
        <f>'班會活動'!K39</f>
        <v>5</v>
      </c>
      <c r="G83" s="165">
        <f>'初級輔導'!K39</f>
        <v>5</v>
      </c>
      <c r="H83" s="54">
        <f t="shared" si="1"/>
        <v>35</v>
      </c>
    </row>
    <row r="84" spans="1:8" ht="17.25">
      <c r="A84" s="164" t="s">
        <v>351</v>
      </c>
      <c r="B84" s="55">
        <v>5</v>
      </c>
      <c r="C84" s="55">
        <v>5</v>
      </c>
      <c r="D84" s="55">
        <v>10</v>
      </c>
      <c r="E84" s="55">
        <v>5</v>
      </c>
      <c r="F84" s="165">
        <f>'班會活動'!K40</f>
        <v>5</v>
      </c>
      <c r="G84" s="165">
        <f>'初級輔導'!K40</f>
        <v>5</v>
      </c>
      <c r="H84" s="54">
        <f t="shared" si="1"/>
        <v>35</v>
      </c>
    </row>
    <row r="85" spans="1:8" ht="17.25">
      <c r="A85" s="164" t="s">
        <v>152</v>
      </c>
      <c r="B85" s="55">
        <v>5</v>
      </c>
      <c r="C85" s="55">
        <v>5</v>
      </c>
      <c r="D85" s="55">
        <v>10</v>
      </c>
      <c r="E85" s="55">
        <v>5</v>
      </c>
      <c r="F85" s="162">
        <f>'班會活動'!E30</f>
        <v>4</v>
      </c>
      <c r="G85" s="162">
        <f>'初級輔導'!E30</f>
        <v>4</v>
      </c>
      <c r="H85" s="54">
        <f t="shared" si="1"/>
        <v>33</v>
      </c>
    </row>
    <row r="86" spans="1:8" ht="17.25">
      <c r="A86" s="164" t="s">
        <v>352</v>
      </c>
      <c r="B86" s="55">
        <v>5</v>
      </c>
      <c r="C86" s="55">
        <v>5</v>
      </c>
      <c r="D86" s="55">
        <v>10</v>
      </c>
      <c r="E86" s="55">
        <v>5</v>
      </c>
      <c r="F86" s="162">
        <f>'班會活動'!E31</f>
        <v>3</v>
      </c>
      <c r="G86" s="162">
        <f>'初級輔導'!E31</f>
        <v>4</v>
      </c>
      <c r="H86" s="54">
        <f t="shared" si="1"/>
        <v>32</v>
      </c>
    </row>
    <row r="87" spans="1:8" ht="17.25">
      <c r="A87" s="166" t="s">
        <v>153</v>
      </c>
      <c r="B87" s="55">
        <v>5</v>
      </c>
      <c r="C87" s="173">
        <v>0</v>
      </c>
      <c r="D87" s="55">
        <v>10</v>
      </c>
      <c r="E87" s="55">
        <v>5</v>
      </c>
      <c r="F87" s="162">
        <f>'班會活動'!E34</f>
        <v>0</v>
      </c>
      <c r="G87" s="162">
        <f>'初級輔導'!E34</f>
        <v>0</v>
      </c>
      <c r="H87" s="54">
        <f t="shared" si="1"/>
        <v>20</v>
      </c>
    </row>
    <row r="88" spans="1:8" ht="17.25">
      <c r="A88" s="166" t="s">
        <v>353</v>
      </c>
      <c r="B88" s="55">
        <v>5</v>
      </c>
      <c r="C88" s="55">
        <v>5</v>
      </c>
      <c r="D88" s="55">
        <v>10</v>
      </c>
      <c r="E88" s="55">
        <v>5</v>
      </c>
      <c r="F88" s="167">
        <f>'班會活動'!E35</f>
        <v>4</v>
      </c>
      <c r="G88" s="167">
        <f>'初級輔導'!E35</f>
        <v>5</v>
      </c>
      <c r="H88" s="54">
        <f t="shared" si="1"/>
        <v>34</v>
      </c>
    </row>
    <row r="89" spans="1:8" ht="16.5">
      <c r="A89" s="168" t="s">
        <v>354</v>
      </c>
      <c r="B89" s="167">
        <v>5</v>
      </c>
      <c r="C89" s="55">
        <v>5</v>
      </c>
      <c r="D89" s="55">
        <v>10</v>
      </c>
      <c r="E89" s="167">
        <v>5</v>
      </c>
      <c r="F89" s="167">
        <f>'班會活動'!B9</f>
        <v>5</v>
      </c>
      <c r="G89" s="167">
        <f>'初級輔導'!B9</f>
        <v>5</v>
      </c>
      <c r="H89" s="54">
        <f t="shared" si="1"/>
        <v>35</v>
      </c>
    </row>
  </sheetData>
  <sheetProtection/>
  <mergeCells count="10">
    <mergeCell ref="B5:G5"/>
    <mergeCell ref="A1:H1"/>
    <mergeCell ref="A2:A4"/>
    <mergeCell ref="B2:B4"/>
    <mergeCell ref="C2:C4"/>
    <mergeCell ref="D2:D4"/>
    <mergeCell ref="F2:F4"/>
    <mergeCell ref="G2:G4"/>
    <mergeCell ref="H2:H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admin</cp:lastModifiedBy>
  <cp:lastPrinted>2012-09-25T03:23:33Z</cp:lastPrinted>
  <dcterms:created xsi:type="dcterms:W3CDTF">2008-09-19T14:11:53Z</dcterms:created>
  <dcterms:modified xsi:type="dcterms:W3CDTF">2014-12-15T00:45:26Z</dcterms:modified>
  <cp:category/>
  <cp:version/>
  <cp:contentType/>
  <cp:contentStatus/>
</cp:coreProperties>
</file>